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447tor\Desktop\"/>
    </mc:Choice>
  </mc:AlternateContent>
  <bookViews>
    <workbookView xWindow="0" yWindow="0" windowWidth="43170" windowHeight="7965" xr2:uid="{00000000-000D-0000-FFFF-FFFF00000000}"/>
  </bookViews>
  <sheets>
    <sheet name="Fra 22.06.18 " sheetId="14" r:id="rId1"/>
    <sheet name="Fra 01.01.18-21.06.18" sheetId="13" r:id="rId2"/>
    <sheet name="Fra01januar2017" sheetId="12" r:id="rId3"/>
    <sheet name="Fra01januar2016" sheetId="11" r:id="rId4"/>
    <sheet name="Fra01januar2015" sheetId="10" r:id="rId5"/>
    <sheet name="Fra01januar2014" sheetId="9" r:id="rId6"/>
    <sheet name="Fra01januar2013" sheetId="7" r:id="rId7"/>
    <sheet name="Fra01januar2012" sheetId="8" r:id="rId8"/>
    <sheet name="Fra01mars2010" sheetId="5" r:id="rId9"/>
    <sheet name="Fra01mars2009" sheetId="1" r:id="rId10"/>
    <sheet name="Info" sheetId="4" r:id="rId11"/>
  </sheets>
  <definedNames>
    <definedName name="KundeNavn" localSheetId="1">'Fra 01.01.18-21.06.18'!$C$2</definedName>
    <definedName name="KundeNavn" localSheetId="0">'Fra 22.06.18 '!$C$2</definedName>
    <definedName name="KundeNavn" localSheetId="7">Fra01januar2012!$C$2</definedName>
    <definedName name="KundeNavn" localSheetId="6">Fra01januar2013!$C$2</definedName>
    <definedName name="KundeNavn" localSheetId="5">Fra01januar2014!$C$2</definedName>
    <definedName name="KundeNavn" localSheetId="4">Fra01januar2015!$C$2</definedName>
    <definedName name="KundeNavn" localSheetId="3">Fra01januar2016!$C$2</definedName>
    <definedName name="KundeNavn" localSheetId="2">Fra01januar2017!$C$2</definedName>
    <definedName name="KundeNavn" localSheetId="8">Fra01mars2010!$C$2</definedName>
    <definedName name="KundeNavn">Fra01mars2009!$C$2</definedName>
    <definedName name="_xlnm.Print_Area" localSheetId="1">'Fra 01.01.18-21.06.18'!$A$1:$U$79</definedName>
    <definedName name="_xlnm.Print_Area" localSheetId="0">'Fra 22.06.18 '!$A$1:$U$79</definedName>
  </definedNames>
  <calcPr calcId="171027"/>
</workbook>
</file>

<file path=xl/calcChain.xml><?xml version="1.0" encoding="utf-8"?>
<calcChain xmlns="http://schemas.openxmlformats.org/spreadsheetml/2006/main">
  <c r="T61" i="14" l="1"/>
  <c r="X54" i="14"/>
  <c r="W54" i="14"/>
  <c r="V54" i="14"/>
  <c r="S54" i="14"/>
  <c r="P54" i="14"/>
  <c r="N54" i="14"/>
  <c r="T54" i="14" s="1"/>
  <c r="X53" i="14"/>
  <c r="W53" i="14"/>
  <c r="V53" i="14"/>
  <c r="T53" i="14"/>
  <c r="S53" i="14"/>
  <c r="P53" i="14"/>
  <c r="N53" i="14"/>
  <c r="X52" i="14"/>
  <c r="W52" i="14"/>
  <c r="V52" i="14"/>
  <c r="S52" i="14"/>
  <c r="P52" i="14"/>
  <c r="N52" i="14"/>
  <c r="T52" i="14" s="1"/>
  <c r="X51" i="14"/>
  <c r="W51" i="14"/>
  <c r="V51" i="14"/>
  <c r="S51" i="14"/>
  <c r="P51" i="14"/>
  <c r="T51" i="14" s="1"/>
  <c r="N51" i="14"/>
  <c r="S36" i="14"/>
  <c r="N36" i="14"/>
  <c r="K36" i="14"/>
  <c r="K35" i="14"/>
  <c r="N35" i="14" s="1"/>
  <c r="T29" i="14"/>
  <c r="T28" i="14"/>
  <c r="T27" i="14"/>
  <c r="T26" i="14"/>
  <c r="T22" i="14"/>
  <c r="O22" i="14"/>
  <c r="W6" i="14"/>
  <c r="W5" i="14"/>
  <c r="W4" i="14" s="1"/>
  <c r="W3" i="14"/>
  <c r="K34" i="14" s="1"/>
  <c r="P34" i="14" l="1"/>
  <c r="S34" i="14"/>
  <c r="N34" i="14"/>
  <c r="P35" i="14"/>
  <c r="K33" i="14"/>
  <c r="K50" i="14"/>
  <c r="T3" i="14"/>
  <c r="S35" i="14"/>
  <c r="P36" i="14"/>
  <c r="T36" i="14" s="1"/>
  <c r="T35" i="14"/>
  <c r="X52" i="13"/>
  <c r="W52" i="13"/>
  <c r="V52" i="13"/>
  <c r="S52" i="13"/>
  <c r="P52" i="13"/>
  <c r="N52" i="13"/>
  <c r="T52" i="13" s="1"/>
  <c r="T34" i="14" l="1"/>
  <c r="S33" i="14"/>
  <c r="P33" i="14"/>
  <c r="N33" i="14"/>
  <c r="V54" i="13"/>
  <c r="W54" i="13"/>
  <c r="X54" i="13"/>
  <c r="P53" i="13"/>
  <c r="P54" i="13"/>
  <c r="P51" i="13"/>
  <c r="N53" i="13"/>
  <c r="N54" i="13"/>
  <c r="N51" i="13"/>
  <c r="T33" i="14" l="1"/>
  <c r="T70" i="14" s="1"/>
  <c r="T73" i="14" s="1"/>
  <c r="S53" i="13"/>
  <c r="S54" i="13"/>
  <c r="S51" i="13"/>
  <c r="X53" i="13"/>
  <c r="X51" i="13"/>
  <c r="W51" i="13"/>
  <c r="W53" i="13"/>
  <c r="V51" i="13"/>
  <c r="V53" i="13"/>
  <c r="K36" i="13" l="1"/>
  <c r="K35" i="13"/>
  <c r="T54" i="13" l="1"/>
  <c r="T53" i="13" l="1"/>
  <c r="T29" i="13"/>
  <c r="T27" i="13"/>
  <c r="T26" i="13"/>
  <c r="T51" i="13"/>
  <c r="W3" i="13"/>
  <c r="W6" i="13"/>
  <c r="K33" i="13" l="1"/>
  <c r="K34" i="13"/>
  <c r="P36" i="13"/>
  <c r="N36" i="13"/>
  <c r="S36" i="13"/>
  <c r="T36" i="13" l="1"/>
  <c r="P35" i="13"/>
  <c r="N35" i="13"/>
  <c r="S35" i="13"/>
  <c r="S33" i="13"/>
  <c r="P33" i="13"/>
  <c r="N33" i="13"/>
  <c r="S34" i="13"/>
  <c r="P34" i="13"/>
  <c r="N34" i="13"/>
  <c r="T34" i="13" l="1"/>
  <c r="T35" i="13"/>
  <c r="T33" i="13"/>
  <c r="W5" i="13"/>
  <c r="T61" i="13"/>
  <c r="T28" i="13"/>
  <c r="T22" i="13"/>
  <c r="O22" i="13"/>
  <c r="T3" i="13" l="1"/>
  <c r="K50" i="13" s="1"/>
  <c r="W4" i="13"/>
  <c r="S60" i="12"/>
  <c r="S53" i="12"/>
  <c r="S52" i="12"/>
  <c r="S51" i="12"/>
  <c r="S50" i="12"/>
  <c r="S35" i="12"/>
  <c r="S34" i="12"/>
  <c r="S33" i="12"/>
  <c r="S32" i="12"/>
  <c r="S28" i="12"/>
  <c r="S27" i="12"/>
  <c r="S26" i="12"/>
  <c r="S25" i="12"/>
  <c r="S21" i="12"/>
  <c r="O21" i="12"/>
  <c r="T70" i="13" l="1"/>
  <c r="T73" i="13" s="1"/>
  <c r="S69" i="12"/>
  <c r="S72" i="12" s="1"/>
  <c r="S60" i="11"/>
  <c r="S53" i="11"/>
  <c r="S52" i="11"/>
  <c r="S51" i="11"/>
  <c r="S50" i="11"/>
  <c r="S35" i="11"/>
  <c r="S34" i="11"/>
  <c r="S33" i="11"/>
  <c r="S32" i="11"/>
  <c r="S28" i="11"/>
  <c r="S27" i="11"/>
  <c r="S26" i="11"/>
  <c r="S25" i="11"/>
  <c r="S21" i="11"/>
  <c r="O21" i="11"/>
  <c r="S71" i="11" l="1"/>
  <c r="S74" i="11" s="1"/>
  <c r="S36" i="10"/>
  <c r="S35" i="10"/>
  <c r="S34" i="10"/>
  <c r="S33" i="10"/>
  <c r="S64" i="10" l="1"/>
  <c r="S61" i="10"/>
  <c r="S54" i="10"/>
  <c r="S53" i="10"/>
  <c r="S52" i="10"/>
  <c r="S51" i="10"/>
  <c r="S28" i="10"/>
  <c r="S27" i="10"/>
  <c r="S26" i="10"/>
  <c r="S25" i="10"/>
  <c r="S21" i="10"/>
  <c r="O21" i="10"/>
  <c r="S75" i="10" l="1"/>
  <c r="S78" i="10" s="1"/>
  <c r="S66" i="9"/>
  <c r="S63" i="9"/>
  <c r="S62" i="9"/>
  <c r="S55" i="9"/>
  <c r="S54" i="9"/>
  <c r="S53" i="9"/>
  <c r="S52" i="9"/>
  <c r="S37" i="9"/>
  <c r="S36" i="9"/>
  <c r="S35" i="9"/>
  <c r="S34" i="9"/>
  <c r="S33" i="9"/>
  <c r="S28" i="9"/>
  <c r="S27" i="9"/>
  <c r="S26" i="9"/>
  <c r="S25" i="9"/>
  <c r="S21" i="9"/>
  <c r="O21" i="9"/>
  <c r="S77" i="9" l="1"/>
  <c r="S80" i="9" s="1"/>
  <c r="O21" i="8"/>
  <c r="S21" i="8"/>
  <c r="S25" i="8"/>
  <c r="S26" i="8"/>
  <c r="S27" i="8"/>
  <c r="S28" i="8"/>
  <c r="S33" i="8"/>
  <c r="S34" i="8"/>
  <c r="S35" i="8"/>
  <c r="S36" i="8"/>
  <c r="S37" i="8"/>
  <c r="S52" i="8"/>
  <c r="S53" i="8"/>
  <c r="S54" i="8"/>
  <c r="S55" i="8"/>
  <c r="S62" i="8"/>
  <c r="S63" i="8"/>
  <c r="S66" i="8"/>
  <c r="S66" i="7"/>
  <c r="S63" i="7"/>
  <c r="S62" i="7"/>
  <c r="S55" i="7"/>
  <c r="S54" i="7"/>
  <c r="S53" i="7"/>
  <c r="S52" i="7"/>
  <c r="S37" i="7"/>
  <c r="S36" i="7"/>
  <c r="S35" i="7"/>
  <c r="S34" i="7"/>
  <c r="S33" i="7"/>
  <c r="S28" i="7"/>
  <c r="S27" i="7"/>
  <c r="S26" i="7"/>
  <c r="S25" i="7"/>
  <c r="S21" i="7"/>
  <c r="S77" i="7" s="1"/>
  <c r="S80" i="7" s="1"/>
  <c r="O21" i="7"/>
  <c r="S66" i="5"/>
  <c r="S63" i="5"/>
  <c r="S62" i="5"/>
  <c r="S55" i="5"/>
  <c r="S54" i="5"/>
  <c r="S53" i="5"/>
  <c r="S52" i="5"/>
  <c r="S37" i="5"/>
  <c r="S36" i="5"/>
  <c r="S35" i="5"/>
  <c r="S34" i="5"/>
  <c r="S33" i="5"/>
  <c r="S28" i="5"/>
  <c r="S27" i="5"/>
  <c r="S26" i="5"/>
  <c r="S25" i="5"/>
  <c r="S21" i="5"/>
  <c r="O21" i="5"/>
  <c r="S35" i="1"/>
  <c r="S34" i="1"/>
  <c r="S33" i="1"/>
  <c r="S53" i="1"/>
  <c r="S54" i="1"/>
  <c r="S55" i="1"/>
  <c r="S52" i="1"/>
  <c r="S36" i="1"/>
  <c r="S37" i="1"/>
  <c r="O21" i="1"/>
  <c r="S21" i="1"/>
  <c r="S25" i="1"/>
  <c r="S26" i="1"/>
  <c r="S27" i="1"/>
  <c r="S28" i="1"/>
  <c r="S62" i="1"/>
  <c r="S63" i="1"/>
  <c r="S66" i="1"/>
  <c r="S77" i="8" l="1"/>
  <c r="S80" i="8" s="1"/>
  <c r="S77" i="5"/>
  <c r="S80" i="5" s="1"/>
  <c r="S77" i="1"/>
  <c r="S8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Magne Olufsen</author>
  </authors>
  <commentList>
    <comment ref="L2" authorId="0" shapeId="0" xr:uid="{00000000-0006-0000-0000-000001000000}">
      <text>
        <r>
          <rPr>
            <sz val="9"/>
            <color indexed="81"/>
            <rFont val="Tahoma"/>
            <family val="2"/>
          </rPr>
          <t>Datoformat: 01.01.18</t>
        </r>
      </text>
    </comment>
    <comment ref="Q2" authorId="0" shapeId="0" xr:uid="{00000000-0006-0000-0000-000002000000}">
      <text>
        <r>
          <rPr>
            <sz val="9"/>
            <color indexed="81"/>
            <rFont val="Tahoma"/>
            <family val="2"/>
          </rPr>
          <t>Format på klokkeslett:
08:00</t>
        </r>
      </text>
    </comment>
    <comment ref="T2" authorId="1" shapeId="0" xr:uid="{00000000-0006-0000-0000-000003000000}">
      <text>
        <r>
          <rPr>
            <sz val="9"/>
            <color indexed="81"/>
            <rFont val="Tahoma"/>
            <family val="2"/>
          </rPr>
          <t xml:space="preserve">Hvis reisen er over flere dager blir det døgndiett.
Er det reise på samme dag blir det dagdiett.
</t>
        </r>
        <r>
          <rPr>
            <b/>
            <sz val="9"/>
            <color indexed="81"/>
            <rFont val="Tahoma"/>
            <family val="2"/>
          </rPr>
          <t xml:space="preserve">Reise på over 6 timer inn i nytt døgn gir et ekstra døgn.
</t>
        </r>
        <r>
          <rPr>
            <sz val="9"/>
            <color indexed="81"/>
            <rFont val="Tahoma"/>
            <family val="2"/>
          </rPr>
          <t>Har du en eldre versjon av Excel, må du regne ut diettdøgnene manuelt og overskriver formlen. (Opphev arkbeskyttelse)</t>
        </r>
      </text>
    </comment>
    <comment ref="R25" authorId="0" shapeId="0" xr:uid="{00000000-0006-0000-0000-000004000000}">
      <text>
        <r>
          <rPr>
            <b/>
            <sz val="8"/>
            <color indexed="81"/>
            <rFont val="Tahoma"/>
            <family val="2"/>
          </rPr>
          <t>Du har krav på det du har avtalt med arbeidsgiver. 
Du har krav på det du har avtalt med arbeidsgiver. 
Statens sats uansett kjørelengde kr 3,90 pr km inkl. el-bil.
Statens satser når drivstoff er inklusiv bomavgift gis et tillegg på kr 0,10 pr km.
Skattefri sats uansett kjørelengde er kr 3,50 pr km.</t>
        </r>
        <r>
          <rPr>
            <b/>
            <sz val="9"/>
            <color indexed="81"/>
            <rFont val="Tahoma"/>
            <family val="2"/>
          </rPr>
          <t xml:space="preserve">
</t>
        </r>
      </text>
    </comment>
    <comment ref="H28" authorId="0" shapeId="0" xr:uid="{00000000-0006-0000-0000-000005000000}">
      <text>
        <r>
          <rPr>
            <b/>
            <sz val="9"/>
            <color indexed="81"/>
            <rFont val="Tahoma"/>
            <family val="2"/>
          </rPr>
          <t>Hvis flere passasjerer legg inn alle navnene. 
Maks kr 1,- pr km legges i celle O28</t>
        </r>
      </text>
    </comment>
    <comment ref="R29" authorId="0" shapeId="0" xr:uid="{00000000-0006-0000-0000-000006000000}">
      <text>
        <r>
          <rPr>
            <b/>
            <sz val="8"/>
            <color indexed="81"/>
            <rFont val="Tahoma"/>
            <family val="2"/>
          </rPr>
          <t>Tillegg for kjøring på skogs- og anleggsveier: 
kr 1,00 pr km.
Tillegg for frakt av utstyr og materiell:
kr 1,00 pr km.</t>
        </r>
      </text>
    </comment>
    <comment ref="M32" authorId="0" shapeId="0" xr:uid="{00000000-0006-0000-0000-000007000000}">
      <text>
        <r>
          <rPr>
            <sz val="9"/>
            <color indexed="81"/>
            <rFont val="Tahoma"/>
            <family val="2"/>
          </rPr>
          <t xml:space="preserve">Skriv inn antall i første kolonne. </t>
        </r>
      </text>
    </comment>
    <comment ref="L33" authorId="0" shapeId="0" xr:uid="{00000000-0006-0000-0000-000008000000}">
      <text>
        <r>
          <rPr>
            <sz val="9"/>
            <color indexed="81"/>
            <rFont val="Tahoma"/>
            <family val="2"/>
          </rPr>
          <t>Sats fra 22.06.18</t>
        </r>
      </text>
    </comment>
    <comment ref="L34" authorId="0" shapeId="0" xr:uid="{00000000-0006-0000-0000-000009000000}">
      <text>
        <r>
          <rPr>
            <sz val="9"/>
            <color indexed="81"/>
            <rFont val="Tahoma"/>
            <family val="2"/>
          </rPr>
          <t>Sats fra 22.06.18</t>
        </r>
      </text>
    </comment>
    <comment ref="H35" authorId="0" shapeId="0" xr:uid="{00000000-0006-0000-0000-00000A000000}">
      <text>
        <r>
          <rPr>
            <sz val="9"/>
            <color indexed="81"/>
            <rFont val="Tahoma"/>
            <family val="2"/>
          </rPr>
          <t>Legg inn navn på annet land enn Norge</t>
        </r>
      </text>
    </comment>
    <comment ref="L35" authorId="0" shapeId="0" xr:uid="{00000000-0006-0000-0000-00000B000000}">
      <text>
        <r>
          <rPr>
            <sz val="9"/>
            <color indexed="81"/>
            <rFont val="Tahoma"/>
            <family val="2"/>
          </rPr>
          <t>Legg inn full utenlandssats fordi måltidstrekkene beregnes utfra denne. Beregning i beløpskolonnen regner med 2/3 av full sats.</t>
        </r>
      </text>
    </comment>
    <comment ref="K49" authorId="0" shapeId="0" xr:uid="{00000000-0006-0000-0000-00000C000000}">
      <text>
        <r>
          <rPr>
            <sz val="9"/>
            <color indexed="81"/>
            <rFont val="Tahoma"/>
            <family val="2"/>
          </rPr>
          <t>Antall diettdøgn må manuelt føres ned på riktig linje ifht. type overnatting.</t>
        </r>
      </text>
    </comment>
    <comment ref="M50" authorId="0" shapeId="0" xr:uid="{00000000-0006-0000-0000-00000D000000}">
      <text>
        <r>
          <rPr>
            <sz val="9"/>
            <color indexed="81"/>
            <rFont val="Tahoma"/>
            <family val="2"/>
          </rPr>
          <t>Skriv inn antall i første kolonne. 
Hvis beløpet ikke regnes ut er det fordi du ikke har satt kryss i D50 eller F50. Formelen må vite om du har vært i Norge eller utlenfor Norge for å kunne velge riktig prosent-trekk.</t>
        </r>
      </text>
    </comment>
    <comment ref="D51" authorId="0" shapeId="0" xr:uid="{00000000-0006-0000-0000-00000E000000}">
      <text>
        <r>
          <rPr>
            <sz val="9"/>
            <color indexed="81"/>
            <rFont val="Tahoma"/>
            <family val="2"/>
          </rPr>
          <t>Det skal være kryss her eller i kolonne F (Norge eller utenfor Norge) for at formelen skal kunne velge riktige prosenter for måltidstrekket.</t>
        </r>
      </text>
    </comment>
    <comment ref="L51" authorId="0" shapeId="0" xr:uid="{00000000-0006-0000-0000-00000F000000}">
      <text>
        <r>
          <rPr>
            <sz val="9"/>
            <color indexed="81"/>
            <rFont val="Tahoma"/>
            <family val="2"/>
          </rPr>
          <t>Skattefri sats 2018 kr 569
Statens sats fra 22.06.18 kr 754,-</t>
        </r>
      </text>
    </comment>
    <comment ref="D52" authorId="0" shapeId="0" xr:uid="{00000000-0006-0000-0000-000010000000}">
      <text>
        <r>
          <rPr>
            <sz val="9"/>
            <color indexed="81"/>
            <rFont val="Tahoma"/>
            <family val="2"/>
          </rPr>
          <t>Det skal være kryss her eller i kolonne F (Norge eller utenfor Norge) for at formelen skal kunne velge riktige prosenter for måltidstrekket.</t>
        </r>
      </text>
    </comment>
    <comment ref="D53" authorId="0" shapeId="0" xr:uid="{00000000-0006-0000-0000-000011000000}">
      <text>
        <r>
          <rPr>
            <sz val="9"/>
            <color indexed="81"/>
            <rFont val="Tahoma"/>
            <family val="2"/>
          </rPr>
          <t>Det skal være kryss her eller i kolonne F (Norge eller utenfor Norge) for at formelen skal kunne velge riktige prosenter for måltidstrekket.</t>
        </r>
      </text>
    </comment>
    <comment ref="D54" authorId="0" shapeId="0" xr:uid="{00000000-0006-0000-0000-000012000000}">
      <text>
        <r>
          <rPr>
            <sz val="9"/>
            <color indexed="81"/>
            <rFont val="Tahoma"/>
            <family val="2"/>
          </rPr>
          <t>Det skal være kryss her eller i kolonne F (Norge eller utenfor Norge) for at formelen skal kunne velge riktige prosenter for måltidstrekket.</t>
        </r>
      </text>
    </comment>
    <comment ref="M77" authorId="0" shapeId="0" xr:uid="{00000000-0006-0000-0000-000013000000}">
      <text>
        <r>
          <rPr>
            <sz val="9"/>
            <color indexed="81"/>
            <rFont val="Tahoma"/>
            <family val="2"/>
          </rPr>
          <t>Hvis reiseregningen gjelder dagreise og arbeidstaker er på en reise utenfor normalarbeidssituasjon, skal det avkrysses for merkostnadssituasjon.</t>
        </r>
      </text>
    </comment>
    <comment ref="R77" authorId="0" shapeId="0" xr:uid="{00000000-0006-0000-0000-000014000000}">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Magne Olufsen</author>
  </authors>
  <commentList>
    <comment ref="L2" authorId="0" shapeId="0" xr:uid="{00000000-0006-0000-0100-000001000000}">
      <text>
        <r>
          <rPr>
            <sz val="9"/>
            <color indexed="81"/>
            <rFont val="Tahoma"/>
            <family val="2"/>
          </rPr>
          <t>Datoformat: 01.01.18</t>
        </r>
      </text>
    </comment>
    <comment ref="Q2" authorId="0" shapeId="0" xr:uid="{00000000-0006-0000-0100-000002000000}">
      <text>
        <r>
          <rPr>
            <sz val="9"/>
            <color indexed="81"/>
            <rFont val="Tahoma"/>
            <family val="2"/>
          </rPr>
          <t>Format på klokkeslett:
08:00</t>
        </r>
      </text>
    </comment>
    <comment ref="T2" authorId="1" shapeId="0" xr:uid="{00000000-0006-0000-0100-000003000000}">
      <text>
        <r>
          <rPr>
            <sz val="9"/>
            <color indexed="81"/>
            <rFont val="Tahoma"/>
            <family val="2"/>
          </rPr>
          <t xml:space="preserve">Hvis reisen er over flere dager blir det døgndiett.
Er det reise på samme dag blir det dagdiett.
</t>
        </r>
        <r>
          <rPr>
            <b/>
            <sz val="9"/>
            <color indexed="81"/>
            <rFont val="Tahoma"/>
            <family val="2"/>
          </rPr>
          <t xml:space="preserve">Reise på over 6 timer inn i nytt døgn gir et ekstra døgn.
</t>
        </r>
        <r>
          <rPr>
            <sz val="9"/>
            <color indexed="81"/>
            <rFont val="Tahoma"/>
            <family val="2"/>
          </rPr>
          <t>Har du en eldre versjon av Excel, må du regne ut diettdøgnene manuelt og overskriver formlen. (Opphev arkbeskyttelse)</t>
        </r>
      </text>
    </comment>
    <comment ref="R25" authorId="0" shapeId="0" xr:uid="{00000000-0006-0000-0100-000004000000}">
      <text>
        <r>
          <rPr>
            <b/>
            <sz val="8"/>
            <color indexed="81"/>
            <rFont val="Tahoma"/>
            <family val="2"/>
          </rPr>
          <t xml:space="preserve">Du har krav på det du har avtalt med arbeidsgiver. 
Satser fra 2017:
</t>
        </r>
        <r>
          <rPr>
            <sz val="8"/>
            <color indexed="81"/>
            <rFont val="Tahoma"/>
            <family val="2"/>
          </rPr>
          <t xml:space="preserve">Statens sats for bil 0-10000 km er kr 4,10 pr km,
Statens sats for bil over 10000 km er kr 3,45 pr km, 
Statens sats for Tromsø 0-10000 km er kr 4,20 pr km,
Statens sats for Tromsø over 10000 km er kr 3,55 pr km,
Statens sats for El-bil er kr 4,20 pr km. 
</t>
        </r>
        <r>
          <rPr>
            <b/>
            <sz val="8"/>
            <color indexed="81"/>
            <rFont val="Tahoma"/>
            <family val="2"/>
          </rPr>
          <t xml:space="preserve">
Skattefri sats 2018 uansett kjørelengde og land er kr 3,50 pr km</t>
        </r>
        <r>
          <rPr>
            <b/>
            <sz val="9"/>
            <color indexed="81"/>
            <rFont val="Tahoma"/>
            <family val="2"/>
          </rPr>
          <t xml:space="preserve">
</t>
        </r>
      </text>
    </comment>
    <comment ref="H28" authorId="0" shapeId="0" xr:uid="{00000000-0006-0000-0100-000005000000}">
      <text>
        <r>
          <rPr>
            <b/>
            <sz val="9"/>
            <color indexed="81"/>
            <rFont val="Tahoma"/>
            <family val="2"/>
          </rPr>
          <t xml:space="preserve">Oppgi navn på alle passasjerer. 
Oppgi km * antall passasjerer i celle O27
</t>
        </r>
      </text>
    </comment>
    <comment ref="R29" authorId="0" shapeId="0" xr:uid="{00000000-0006-0000-0100-000006000000}">
      <text>
        <r>
          <rPr>
            <b/>
            <sz val="8"/>
            <color indexed="81"/>
            <rFont val="Tahoma"/>
            <family val="2"/>
          </rPr>
          <t>Tillegg for kjøring på skogs- og anleggsveier: 
kr 1,00 pr km.
Tillegg for frakt av utstyr og materiell:
kr 1,00 pr km.</t>
        </r>
      </text>
    </comment>
    <comment ref="M32" authorId="0" shapeId="0" xr:uid="{00000000-0006-0000-0100-000007000000}">
      <text>
        <r>
          <rPr>
            <sz val="9"/>
            <color indexed="81"/>
            <rFont val="Tahoma"/>
            <family val="2"/>
          </rPr>
          <t xml:space="preserve">Skriv inn antall i første kolonne. </t>
        </r>
      </text>
    </comment>
    <comment ref="L33" authorId="0" shapeId="0" xr:uid="{00000000-0006-0000-0100-000008000000}">
      <text>
        <r>
          <rPr>
            <sz val="9"/>
            <color indexed="81"/>
            <rFont val="Tahoma"/>
            <family val="2"/>
          </rPr>
          <t>Sats fra 2017</t>
        </r>
      </text>
    </comment>
    <comment ref="L34" authorId="0" shapeId="0" xr:uid="{00000000-0006-0000-0100-000009000000}">
      <text>
        <r>
          <rPr>
            <sz val="9"/>
            <color indexed="81"/>
            <rFont val="Tahoma"/>
            <family val="2"/>
          </rPr>
          <t>Sats fra 2017</t>
        </r>
      </text>
    </comment>
    <comment ref="H35" authorId="0" shapeId="0" xr:uid="{00000000-0006-0000-0100-00000A000000}">
      <text>
        <r>
          <rPr>
            <sz val="9"/>
            <color indexed="81"/>
            <rFont val="Tahoma"/>
            <family val="2"/>
          </rPr>
          <t>Legg inn navn på annet land enn Norge</t>
        </r>
      </text>
    </comment>
    <comment ref="L35" authorId="0" shapeId="0" xr:uid="{00000000-0006-0000-0100-00000B000000}">
      <text>
        <r>
          <rPr>
            <sz val="9"/>
            <color indexed="81"/>
            <rFont val="Tahoma"/>
            <family val="2"/>
          </rPr>
          <t>Legg inn full utenlandssats fordi måltidstrekkene beregnes utfra denne. Beregning i beløpskolonnen regner med 2/3 av full sats.</t>
        </r>
      </text>
    </comment>
    <comment ref="K49" authorId="0" shapeId="0" xr:uid="{00000000-0006-0000-0100-00000C000000}">
      <text>
        <r>
          <rPr>
            <sz val="9"/>
            <color indexed="81"/>
            <rFont val="Tahoma"/>
            <family val="2"/>
          </rPr>
          <t>Antall diettdøgn må manuelt føres ned på riktig linje ifht. type overnatting.</t>
        </r>
      </text>
    </comment>
    <comment ref="M50" authorId="0" shapeId="0" xr:uid="{00000000-0006-0000-0100-00000D000000}">
      <text>
        <r>
          <rPr>
            <sz val="9"/>
            <color indexed="81"/>
            <rFont val="Tahoma"/>
            <family val="2"/>
          </rPr>
          <t>Skriv inn antall i første kolonne. 
Hvis beløpet ikke regnes ut er det fordi du ikke har satt kryss i D50 eller F50. Formelen må vite om du har vært i Norge eller utlenfor Norge for å kunne velge riktig prosent-trekk.</t>
        </r>
      </text>
    </comment>
    <comment ref="D51" authorId="0" shapeId="0" xr:uid="{00000000-0006-0000-0100-00000E000000}">
      <text>
        <r>
          <rPr>
            <sz val="9"/>
            <color indexed="81"/>
            <rFont val="Tahoma"/>
            <family val="2"/>
          </rPr>
          <t>Det skal være kryss her eller i kolonne F (Norge eller utenfor Norge) for at formelen skal kunne velge riktige prosenter for måltidstrekket.</t>
        </r>
      </text>
    </comment>
    <comment ref="L51" authorId="0" shapeId="0" xr:uid="{00000000-0006-0000-0100-00000F000000}">
      <text>
        <r>
          <rPr>
            <sz val="9"/>
            <color indexed="81"/>
            <rFont val="Tahoma"/>
            <family val="2"/>
          </rPr>
          <t>Skattefri sats 2018 kr 569
Statens sats 2017 kr 733 til 21.06.18</t>
        </r>
      </text>
    </comment>
    <comment ref="D52" authorId="0" shapeId="0" xr:uid="{00000000-0006-0000-0100-000010000000}">
      <text>
        <r>
          <rPr>
            <sz val="9"/>
            <color indexed="81"/>
            <rFont val="Tahoma"/>
            <family val="2"/>
          </rPr>
          <t>Det skal være kryss her eller i kolonne F (Norge eller utenfor Norge) for at formelen skal kunne velge riktige prosenter for måltidstrekket.</t>
        </r>
      </text>
    </comment>
    <comment ref="D53" authorId="0" shapeId="0" xr:uid="{00000000-0006-0000-0100-000011000000}">
      <text>
        <r>
          <rPr>
            <sz val="9"/>
            <color indexed="81"/>
            <rFont val="Tahoma"/>
            <family val="2"/>
          </rPr>
          <t>Det skal være kryss her eller i kolonne F (Norge eller utenfor Norge) for at formelen skal kunne velge riktige prosenter for måltidstrekket.</t>
        </r>
      </text>
    </comment>
    <comment ref="D54" authorId="0" shapeId="0" xr:uid="{00000000-0006-0000-0100-000012000000}">
      <text>
        <r>
          <rPr>
            <sz val="9"/>
            <color indexed="81"/>
            <rFont val="Tahoma"/>
            <family val="2"/>
          </rPr>
          <t>Det skal være kryss her eller i kolonne F (Norge eller utenfor Norge) for at formelen skal kunne velge riktige prosenter for måltidstrekket.</t>
        </r>
      </text>
    </comment>
    <comment ref="M77" authorId="0" shapeId="0" xr:uid="{00000000-0006-0000-0100-000013000000}">
      <text>
        <r>
          <rPr>
            <sz val="9"/>
            <color indexed="81"/>
            <rFont val="Tahoma"/>
            <family val="2"/>
          </rPr>
          <t>Hvis reiseregningen gjelder dagreise og arbeidstaker er på en reise utenfor normalarbeidssituasjon, skal det avkrysses for merkostnadssituasjon.</t>
        </r>
      </text>
    </comment>
    <comment ref="R77" authorId="0" shapeId="0" xr:uid="{00000000-0006-0000-0100-000014000000}">
      <text>
        <r>
          <rPr>
            <sz val="9"/>
            <color indexed="81"/>
            <rFont val="Tahoma"/>
            <family val="2"/>
          </rPr>
          <t xml:space="preserve">Hvis reiseregningen gjelder dagreise under en normalarbeidsituasjon, f.eks. selgere på kundebesøk, håndverkere i ordinær jobbsituasjon, eller andre i ordinær jobbsituasjon skal det avkrysses for normalarbeidssituasjon.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Hilde Thronæs</author>
    <author>Magne Olufsen</author>
  </authors>
  <commentList>
    <comment ref="R24" authorId="0" shapeId="0" xr:uid="{00000000-0006-0000-0200-000001000000}">
      <text>
        <r>
          <rPr>
            <b/>
            <sz val="9"/>
            <color indexed="81"/>
            <rFont val="Tahoma"/>
            <family val="2"/>
          </rPr>
          <t xml:space="preserve">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uansett kjørelengde og land er kr 3,50 pr km
</t>
        </r>
      </text>
    </comment>
    <comment ref="R28" authorId="1" shapeId="0" xr:uid="{00000000-0006-0000-0200-000002000000}">
      <text>
        <r>
          <rPr>
            <b/>
            <sz val="8"/>
            <color indexed="81"/>
            <rFont val="Tahoma"/>
            <family val="2"/>
          </rPr>
          <t>Tillegg for kjøring på skogs- og anleggsveier: 
kr 1,00 pr km.
Tillegg for frakt av utstyr og materiell:
kr 1,00 pr km.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Hilde Thronæs</author>
    <author>Magne Olufsen</author>
  </authors>
  <commentList>
    <comment ref="R24" authorId="0" shapeId="0" xr:uid="{00000000-0006-0000-0300-00000100000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0-10000 km er kr 3,80 pr km,
Skattefri sats over 10000 km er kr 3,45 pr km.
Skattefri sats i utlandet er kr 3,80 pr km uansett kjørelengde</t>
        </r>
      </text>
    </comment>
    <comment ref="R28" authorId="1" shapeId="0" xr:uid="{00000000-0006-0000-0300-000002000000}">
      <text>
        <r>
          <rPr>
            <b/>
            <sz val="8"/>
            <color indexed="81"/>
            <rFont val="Tahoma"/>
            <family val="2"/>
          </rPr>
          <t>Tillegg for kjøring på skogs- og anleggsveier: 
kr 1,00 pr km.
Tillegg for frakt av utstyr og materiell:
kr 1,00 pr km.</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Hilde Thronæs</author>
    <author>Magne Olufsen</author>
  </authors>
  <commentList>
    <comment ref="R24" authorId="0" shapeId="0" xr:uid="{00000000-0006-0000-0400-000001000000}">
      <text>
        <r>
          <rPr>
            <b/>
            <sz val="9"/>
            <color indexed="81"/>
            <rFont val="Tahoma"/>
            <family val="2"/>
          </rPr>
          <t>Sats for El-bil er kr 4,20 pr km</t>
        </r>
      </text>
    </comment>
    <comment ref="R25" authorId="1" shapeId="0" xr:uid="{00000000-0006-0000-0400-000002000000}">
      <text>
        <r>
          <rPr>
            <sz val="9"/>
            <color indexed="81"/>
            <rFont val="Tahoma"/>
            <family val="2"/>
          </rPr>
          <t>Kr 4,20 pr. km. for arbeidstakere med arbeidssted i Tromsø.</t>
        </r>
      </text>
    </comment>
    <comment ref="R26" authorId="1" shapeId="0" xr:uid="{00000000-0006-0000-0400-000003000000}">
      <text>
        <r>
          <rPr>
            <sz val="9"/>
            <color indexed="81"/>
            <rFont val="Tahoma"/>
            <family val="2"/>
          </rPr>
          <t>Kr 3,55 pr. km. for arbeidstakere med arbeidssted i Tromsø.</t>
        </r>
      </text>
    </comment>
    <comment ref="R28" authorId="1" shapeId="0" xr:uid="{00000000-0006-0000-0400-000004000000}">
      <text>
        <r>
          <rPr>
            <b/>
            <sz val="8"/>
            <color indexed="81"/>
            <rFont val="Tahoma"/>
            <family val="2"/>
          </rPr>
          <t>Tillegg for kjøring på skogs- og anleggsveier: 
kr 1,00 pr km.
Tillegg for frakt av utstyr og materiell:
kr 1,00 pr km.</t>
        </r>
      </text>
    </comment>
    <comment ref="R61" authorId="0" shapeId="0" xr:uid="{00000000-0006-0000-0400-000005000000}">
      <text>
        <r>
          <rPr>
            <sz val="9"/>
            <color indexed="81"/>
            <rFont val="Tahoma"/>
            <family val="2"/>
          </rPr>
          <t>Gjelder fra 01.01.2012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Hilde Thronæs</author>
    <author>Magne Olufsen</author>
  </authors>
  <commentList>
    <comment ref="R24" authorId="0" shapeId="0" xr:uid="{00000000-0006-0000-0500-000001000000}">
      <text>
        <r>
          <rPr>
            <b/>
            <sz val="9"/>
            <color indexed="81"/>
            <rFont val="Tahoma"/>
            <family val="2"/>
          </rPr>
          <t>Sats for El-bil er kr 4,20 pr km</t>
        </r>
      </text>
    </comment>
    <comment ref="R25" authorId="1" shapeId="0" xr:uid="{00000000-0006-0000-0500-000002000000}">
      <text>
        <r>
          <rPr>
            <sz val="9"/>
            <color indexed="81"/>
            <rFont val="Tahoma"/>
            <family val="2"/>
          </rPr>
          <t>Kr 4,15 pr. km. for arbeidstakere med arbeidssted i Tromsø.</t>
        </r>
      </text>
    </comment>
    <comment ref="R26" authorId="1" shapeId="0" xr:uid="{00000000-0006-0000-0500-000003000000}">
      <text>
        <r>
          <rPr>
            <sz val="9"/>
            <color indexed="81"/>
            <rFont val="Tahoma"/>
            <family val="2"/>
          </rPr>
          <t>Kr 3,55 pr. km. for arbeidstakere med arbeidssted i Tromsø.</t>
        </r>
      </text>
    </comment>
    <comment ref="R28" authorId="1" shapeId="0" xr:uid="{00000000-0006-0000-0500-000004000000}">
      <text>
        <r>
          <rPr>
            <b/>
            <sz val="8"/>
            <color indexed="81"/>
            <rFont val="Tahoma"/>
            <family val="2"/>
          </rPr>
          <t>Tillegg for kjøring på skogs- og anleggsveier: 
kr 1,00 pr km.
Tillegg for frakt av utstyr og materiell:
kr 1,00 pr km.</t>
        </r>
      </text>
    </comment>
    <comment ref="R63" authorId="0" shapeId="0" xr:uid="{00000000-0006-0000-0500-000005000000}">
      <text>
        <r>
          <rPr>
            <sz val="9"/>
            <color indexed="81"/>
            <rFont val="Tahoma"/>
            <family val="2"/>
          </rPr>
          <t>Gjelder fra 01.01.2012</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Magne Olufsen</author>
    <author>Hilde Thronæs</author>
  </authors>
  <commentList>
    <comment ref="R25" authorId="0" shapeId="0" xr:uid="{00000000-0006-0000-0600-000001000000}">
      <text>
        <r>
          <rPr>
            <sz val="9"/>
            <color indexed="81"/>
            <rFont val="Tahoma"/>
            <family val="2"/>
          </rPr>
          <t>Kr 4,15 pr. km. for arbeidstakere med arbeidssted i Tromsø.</t>
        </r>
      </text>
    </comment>
    <comment ref="R26" authorId="0" shapeId="0" xr:uid="{00000000-0006-0000-0600-000002000000}">
      <text>
        <r>
          <rPr>
            <sz val="9"/>
            <color indexed="81"/>
            <rFont val="Tahoma"/>
            <family val="2"/>
          </rPr>
          <t>Kr 3,50 pr. km. for arbeidstakere med arbeidssted i Tromsø.</t>
        </r>
      </text>
    </comment>
    <comment ref="R28" authorId="0" shapeId="0" xr:uid="{00000000-0006-0000-0600-000003000000}">
      <text>
        <r>
          <rPr>
            <b/>
            <sz val="8"/>
            <color indexed="81"/>
            <rFont val="Tahoma"/>
            <family val="2"/>
          </rPr>
          <t>Tillegg for kjøring på skogs- og anleggsveier: 
kr 1,00 pr km.
Tillegg for frakt av utstyr og materiell:
kr 0,85 pr km.</t>
        </r>
      </text>
    </comment>
    <comment ref="R63" authorId="1" shapeId="0" xr:uid="{00000000-0006-0000-0600-000004000000}">
      <text>
        <r>
          <rPr>
            <sz val="9"/>
            <color indexed="81"/>
            <rFont val="Tahoma"/>
            <family val="2"/>
          </rPr>
          <t>Gjelder fra 01.01.2012</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Magne Olufsen</author>
  </authors>
  <commentList>
    <comment ref="R25" authorId="0" shapeId="0" xr:uid="{00000000-0006-0000-0700-000001000000}">
      <text>
        <r>
          <rPr>
            <sz val="9"/>
            <color indexed="81"/>
            <rFont val="Tahoma"/>
            <family val="2"/>
          </rPr>
          <t>Kr 4,00 pr. km. for arbeidstakere med arbeidssted i Tromsø.</t>
        </r>
      </text>
    </comment>
    <comment ref="R26" authorId="0" shapeId="0" xr:uid="{00000000-0006-0000-0700-000002000000}">
      <text>
        <r>
          <rPr>
            <sz val="9"/>
            <color indexed="81"/>
            <rFont val="Tahoma"/>
            <family val="2"/>
          </rPr>
          <t>Kr 3,35 pr. km. for arbeidstakere med arbeidssted i Tromsø.</t>
        </r>
      </text>
    </comment>
    <comment ref="R28" authorId="0" shapeId="0" xr:uid="{00000000-0006-0000-0700-000003000000}">
      <text>
        <r>
          <rPr>
            <b/>
            <sz val="8"/>
            <color indexed="81"/>
            <rFont val="Tahoma"/>
            <family val="2"/>
          </rPr>
          <t>Tillegg for kjøring på skogs- og anleggsveier: 
kr 1,00 pr km.
Tillegg for frakt av utstyr og materiell:
kr 0,70 pr km.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Magne Olufsen</author>
  </authors>
  <commentList>
    <comment ref="R28" authorId="0" shapeId="0" xr:uid="{00000000-0006-0000-0800-000001000000}">
      <text>
        <r>
          <rPr>
            <b/>
            <sz val="8"/>
            <color indexed="81"/>
            <rFont val="Tahoma"/>
            <family val="2"/>
          </rPr>
          <t>Tillegg for kjøring på skogs- og anleggsveier: 
kr 0,90 pr km.
Tillegg for frakt av utstyr og materiell:
kr 0,60 pr km.</t>
        </r>
      </text>
    </comment>
  </commentList>
</comments>
</file>

<file path=xl/sharedStrings.xml><?xml version="1.0" encoding="utf-8"?>
<sst xmlns="http://schemas.openxmlformats.org/spreadsheetml/2006/main" count="1396" uniqueCount="166">
  <si>
    <t>Beløp NOK</t>
  </si>
  <si>
    <t>Kl.:</t>
  </si>
  <si>
    <t>-</t>
  </si>
  <si>
    <t xml:space="preserve">Overnatting Norge som gjøres opp etter faste satser </t>
  </si>
  <si>
    <t>Sum km</t>
  </si>
  <si>
    <t>Kontonr./</t>
  </si>
  <si>
    <t>Norge</t>
  </si>
  <si>
    <t>Ktonr./L.art</t>
  </si>
  <si>
    <t>Land</t>
  </si>
  <si>
    <t>Hotell</t>
  </si>
  <si>
    <t>Nattillegg</t>
  </si>
  <si>
    <t>Til</t>
  </si>
  <si>
    <t>Bank  -  kontonummer:</t>
  </si>
  <si>
    <t>REISEREGNING</t>
  </si>
  <si>
    <t>Avdeling:</t>
  </si>
  <si>
    <t>Firma:</t>
  </si>
  <si>
    <t>(behøver ikke oppgis ved overnatting i Norge privat eller på hybel/brakke)</t>
  </si>
  <si>
    <t>Fra</t>
  </si>
  <si>
    <t xml:space="preserve">  Kl.slett:</t>
  </si>
  <si>
    <t>Differanse (evt. skattetrekk vil redusere utbetalingen)</t>
  </si>
  <si>
    <t xml:space="preserve">    Det skal i stedet foretas refusjon av faktiske utgifter til overnatting.</t>
  </si>
  <si>
    <t>Passasjertillegg</t>
  </si>
  <si>
    <t>Beløp</t>
  </si>
  <si>
    <t>nr</t>
  </si>
  <si>
    <t>Oppgi navn på passasjer(er):</t>
  </si>
  <si>
    <t>Attestasjon:</t>
  </si>
  <si>
    <t>Diett over 12 timer</t>
  </si>
  <si>
    <t>Sum:</t>
  </si>
  <si>
    <t xml:space="preserve"> Fra sted:</t>
  </si>
  <si>
    <t>Sum hittil i år:</t>
  </si>
  <si>
    <t>Sum godtgjørelse / utlegg:</t>
  </si>
  <si>
    <t>Navn og adresse på overnattingssted</t>
  </si>
  <si>
    <t xml:space="preserve"> Til  sted:</t>
  </si>
  <si>
    <t>Dato:</t>
  </si>
  <si>
    <t>Lunsj</t>
  </si>
  <si>
    <t>Til gode overføres til:</t>
  </si>
  <si>
    <t>antall km</t>
  </si>
  <si>
    <t>Middag</t>
  </si>
  <si>
    <t xml:space="preserve">   </t>
  </si>
  <si>
    <t xml:space="preserve"> Kl.slett:</t>
  </si>
  <si>
    <t>Opplysninger om overnattingssted-/type (i beløpsfeltet oppgis refusjon etter regning og legitimerte kostnader ved bruk av nattillegg i utlandet)</t>
  </si>
  <si>
    <t xml:space="preserve">  </t>
  </si>
  <si>
    <t>Kontant</t>
  </si>
  <si>
    <t xml:space="preserve"> - Dekket av arbeidsgiver</t>
  </si>
  <si>
    <t>(NOK)</t>
  </si>
  <si>
    <t>nr.</t>
  </si>
  <si>
    <t>Pensjonat</t>
  </si>
  <si>
    <t>Vedlegg</t>
  </si>
  <si>
    <t>Avreisedato:</t>
  </si>
  <si>
    <t>Andre utgifter på reisen</t>
  </si>
  <si>
    <t>Samtykke til trekk i lønn</t>
  </si>
  <si>
    <t>Frokost</t>
  </si>
  <si>
    <t>Diett med overnatting</t>
  </si>
  <si>
    <t>Diett 5-9 timer</t>
  </si>
  <si>
    <t>Dato</t>
  </si>
  <si>
    <t xml:space="preserve">Vedlegg </t>
  </si>
  <si>
    <t>Underskrift arbeidstaker:</t>
  </si>
  <si>
    <t>Privat</t>
  </si>
  <si>
    <t>Lønnsart</t>
  </si>
  <si>
    <t>transportmiddel</t>
  </si>
  <si>
    <t xml:space="preserve"> </t>
  </si>
  <si>
    <t>Antall</t>
  </si>
  <si>
    <t>Hvis bil</t>
  </si>
  <si>
    <t xml:space="preserve"> Innland / utland (sett kryss, oppgi land utenfor Norge)</t>
  </si>
  <si>
    <t>Diett uten overnatting (ulegitimert)</t>
  </si>
  <si>
    <t>Annet</t>
  </si>
  <si>
    <t>Bilgodtgjørelse 0-9000 km</t>
  </si>
  <si>
    <t>Diett utland over 12 timer</t>
  </si>
  <si>
    <t>Sats</t>
  </si>
  <si>
    <t xml:space="preserve"> - Reiseforskudd</t>
  </si>
  <si>
    <t>Adresse:</t>
  </si>
  <si>
    <t>Utland</t>
  </si>
  <si>
    <t>Navn:</t>
  </si>
  <si>
    <t>Bilgodtgjørelse</t>
  </si>
  <si>
    <t>Reisebeskrivelse og transportkostnader</t>
  </si>
  <si>
    <t>Skyldig</t>
  </si>
  <si>
    <t>Utgiftens art</t>
  </si>
  <si>
    <t xml:space="preserve">Kontonr./ </t>
  </si>
  <si>
    <t>Hjemkomstdato:</t>
  </si>
  <si>
    <t>Type</t>
  </si>
  <si>
    <t>Ansattnr./identitet:</t>
  </si>
  <si>
    <t>Administrativ forpleining kan utbetales når alle måltider er dekket etter regning/program/innbydelse eller er påspandert.</t>
  </si>
  <si>
    <t>NOK</t>
  </si>
  <si>
    <t xml:space="preserve">Administrativ forpleining (bruspenger) </t>
  </si>
  <si>
    <t>Diett 9-12 timer</t>
  </si>
  <si>
    <t>Noen tips til bruk av skjema i Sticos oppslag</t>
  </si>
  <si>
    <t xml:space="preserve">    Måltidstrekk utenlands: Frokost 10 % av full diettsats, Lunsj 40 % av full diettsats, Middag 50 % av full diettsats.</t>
  </si>
  <si>
    <t xml:space="preserve">    Måltidstrekk utenlands: Frokost 10 % av diettsatsen, Lunsj 40 %, Middag 50 %. </t>
  </si>
  <si>
    <t>Reisens formål/arrangement:</t>
  </si>
  <si>
    <t>Måltidstrekk i NOK 2)</t>
  </si>
  <si>
    <t>Diett utland 6-12 timer                            3)</t>
  </si>
  <si>
    <t xml:space="preserve">2) Måltidstrekk innenlands: Frokost 0, Lunsj kr 170, Middag kr 212,50. </t>
  </si>
  <si>
    <t>3) Diett utland 6-12 timer beregnes iht. Statens reiseregulativ for utenlandsreiser med 2/3 av diettsatsen for det aktuelle landet.</t>
  </si>
  <si>
    <t>Overnatting 4)</t>
  </si>
  <si>
    <t>Sats 5)</t>
  </si>
  <si>
    <t>Måltidstrekk i NOK 6)</t>
  </si>
  <si>
    <t xml:space="preserve">4) Pensjonat gjelder også motell, hybel, brakke, leilighet mv uten kokemuligheter. Privat gjelder også hybel, brakke eller leilighet med kokemuligheter.                                         </t>
  </si>
  <si>
    <t>5) Avtalt diettsats (statens satser / tariffavtale)</t>
  </si>
  <si>
    <t xml:space="preserve">6) Måltidstrekk innenlands: Frokost 10 % av diettsatsen (hotell: kr 56), Lunsj 40 % (hotell: kr 224), Middag 50 % (hotell: kr 280).  </t>
  </si>
  <si>
    <t>Land 7)</t>
  </si>
  <si>
    <t>7) Fra 1. mars 2009 kan det ikke lenger utbetales nattillegg etter faste satser for utenlandsreiser, jf. Statens reiseregulativ for utenlandsreiser.</t>
  </si>
  <si>
    <t>1) I utlandet er kilometergodtgjørelsen kr 3,50 uansett kjørelengde. Det foretas ikke samordning med antall årlig kjørte kilometer i utlandet og Norge når det gjelder reduksjon etter 9000 kilometer.</t>
  </si>
  <si>
    <t xml:space="preserve">2) Måltidstrekk innenlands: Frokost 0, Lunsj kr 175, Middag kr 222,50. </t>
  </si>
  <si>
    <t xml:space="preserve">6) Måltidstrekk innenlands: Frokost 10 % av diettsatsen (hotell: kr 58), Lunsj 40 % (hotell: kr 232), Middag 50 % (hotell: kr 290).  </t>
  </si>
  <si>
    <t>1) I utlandet er kilometergodtgjørelsen kr 3,65 uansett kjørelengde. Det foretas ikke samordning med antall årlig kjørte kilometer i utlandet og Norge når det gjelder reduksjon etter 9000 kilometer.</t>
  </si>
  <si>
    <t>Bilgodtgjørelse over 9000 km         1)</t>
  </si>
  <si>
    <t>Opplysninger om overnattingssted-/type (i beløpsfeltet oppgis refusjon etter regning og legitimerte kostnader)</t>
  </si>
  <si>
    <t>Bilgodtgjørelse 0-10000 km</t>
  </si>
  <si>
    <t>1) I utlandet er kilometergodtgjørelsen kr 3,90 uansett kjørelengde. Det foretas ikke samordning med antall årlig kjørte kilometer i utlandet og Norge når det gjelder reduksjon etter 10000 kilometer.</t>
  </si>
  <si>
    <t>Bilgodtgjørelse over 10000 km 1)</t>
  </si>
  <si>
    <t>Diett utland 6-12 timer  3)</t>
  </si>
  <si>
    <t xml:space="preserve">6) Måltidstrekk innenlands: Frokost 10 % av diettsatsen (hotell: kr 67,-), Lunsj 40 % (hotell: kr 268,-), Middag 50 % (hotell: kr 335,-).  </t>
  </si>
  <si>
    <t>1) I utlandet er kilometergodtgjørelsen kr 4,05 uansett kjørelengde. Det foretas ikke samordning med antall årlig kjørte kilometer i utlandet og Norge når det gjelder reduksjon etter 10000 kilometer.</t>
  </si>
  <si>
    <t xml:space="preserve">6) Måltidstrekk innenlands: Frokost 10 % av diettsatsen (hotell: kr 64), Lunsj 40 % (hotell: kr 256), Middag 50 % (hotell: kr 320).  </t>
  </si>
  <si>
    <t xml:space="preserve">2) Måltidstrekk innenlands: Frokost 0, Lunsj kr 190, Middag kr 240. </t>
  </si>
  <si>
    <t xml:space="preserve">2) Måltidstrekk innenlands: Frokost 0, Lunsj kr 195,-, Middag kr 250,-. </t>
  </si>
  <si>
    <t>Virksomhet:</t>
  </si>
  <si>
    <t xml:space="preserve">2) Måltidstrekk innenlands: Frokost 0, Lunsj kr 200,- Middag kr 250,-. </t>
  </si>
  <si>
    <t xml:space="preserve">6) Måltidstrekk innenlands: Frokost 10 % av diettsatsen (hotell: kr 69,-), Lunsj 40 % (hotell: kr 276,-), Middag 50 % (hotell: kr 345,-).  </t>
  </si>
  <si>
    <t>1) I utlandet er kilometergodtgjørelsen kr 4,10 uansett kjørelengde. Det foretas ikke samordning med antall årlig kjørte kilometer i utlandet og Norge når det gjelder reduksjon etter 10000 kilometer.</t>
  </si>
  <si>
    <r>
      <t xml:space="preserve">  Diett 6-12 timer 
  </t>
    </r>
    <r>
      <rPr>
        <sz val="8"/>
        <color indexed="8"/>
        <rFont val="Arial"/>
        <family val="2"/>
      </rPr>
      <t>(Måltidstrekk: Frokost: kr 56,- Lunsj: kr 84,- Middag: kr 140,-)</t>
    </r>
  </si>
  <si>
    <t xml:space="preserve">2) Måltidstrekk innenlands: Frokost 20 %, Lunsj 30 % Middag 50 % </t>
  </si>
  <si>
    <t xml:space="preserve">6) Måltidstrekk innenlands: Frokost 20 % av diettsatsen (hotell: kr 142,-), Lunsj 30 % (hotell: kr 213,-), Middag 50 % (hotell: kr 355,-).  </t>
  </si>
  <si>
    <r>
      <t xml:space="preserve">  Diett over 12 timer
 </t>
    </r>
    <r>
      <rPr>
        <sz val="8"/>
        <color indexed="8"/>
        <rFont val="Arial"/>
        <family val="2"/>
      </rPr>
      <t xml:space="preserve"> (Måltidstrekk: Frokost: kr 104,- Lunsj: kr 156,- Middag: kr 260,-)</t>
    </r>
  </si>
  <si>
    <t>Differanse (ev. skattetrekk vil redusere utbetalingen)</t>
  </si>
  <si>
    <r>
      <t xml:space="preserve">Bilgodtgjørelse 0-10000 km  </t>
    </r>
    <r>
      <rPr>
        <sz val="8"/>
        <color indexed="8"/>
        <rFont val="Arial"/>
        <family val="2"/>
      </rPr>
      <t>(Statens sats kr 4,10 pr km - skattefri sats kr 3,80 pr km - se merknad)</t>
    </r>
  </si>
  <si>
    <r>
      <t xml:space="preserve">Bilgodtgjørelse over 10000 km </t>
    </r>
    <r>
      <rPr>
        <sz val="8"/>
        <color indexed="8"/>
        <rFont val="Arial"/>
        <family val="2"/>
      </rPr>
      <t>(Statens sats kr 3,45 pr km - skattefri sats kr 3,45 pr km - se merknad)</t>
    </r>
  </si>
  <si>
    <t>Måltidstrekk i NOK 1)</t>
  </si>
  <si>
    <t>Diett utland 6-12 timer  2)</t>
  </si>
  <si>
    <t xml:space="preserve">1) Måltidstrekk innenlands: Frokost 20 %, Lunsj 30 % Middag 50 % </t>
  </si>
  <si>
    <t>2) Diett utland 6-12 timer beregnes iht. Statens reiseregulativ for utenlandsreiser med 2/3 av diettsatsen for det aktuelle landet.</t>
  </si>
  <si>
    <t>Overnatting 3)</t>
  </si>
  <si>
    <t>Sats 4)</t>
  </si>
  <si>
    <t>Måltidstrekk i NOK 5)</t>
  </si>
  <si>
    <t xml:space="preserve">3) Pensjonat gjelder også motell, hybel, brakke, leilighet mv uten kokemuligheter. Privat gjelder også hybel, brakke eller leilighet med kokemuligheter.                                         </t>
  </si>
  <si>
    <t>4) Avtalt diettsats (statens satser / tariffavtale)</t>
  </si>
  <si>
    <t xml:space="preserve">5) Måltidstrekk innenlands: Frokost 20 % av diettsatsen (hotell: kr 142,-), Lunsj 30 % (hotell: kr 213,-), Middag 50 % (hotell: kr 355,-).  </t>
  </si>
  <si>
    <t>Land 6)</t>
  </si>
  <si>
    <t>6) Fra 1. mars 2009 kan det ikke lenger utbetales nattillegg etter faste satser for utenlandsreiser, jf. Statens reiseregulativ for utenlandsreiser.</t>
  </si>
  <si>
    <r>
      <t xml:space="preserve">Bilgodtgjørelse 0-10000 km  </t>
    </r>
    <r>
      <rPr>
        <sz val="8"/>
        <color indexed="8"/>
        <rFont val="Arial"/>
        <family val="2"/>
      </rPr>
      <t>(Statens sats kr 4,10 pr km - skattefri sats kr 3,50 pr km - se merknad)</t>
    </r>
  </si>
  <si>
    <r>
      <t xml:space="preserve">Bilgodtgjørelse over 10000 km </t>
    </r>
    <r>
      <rPr>
        <sz val="8"/>
        <color indexed="8"/>
        <rFont val="Arial"/>
        <family val="2"/>
      </rPr>
      <t>(Statens sats kr 3,45 pr km - skattefri sats kr 3,50 pr km - se merknad)</t>
    </r>
  </si>
  <si>
    <r>
      <t xml:space="preserve">Nattillegg </t>
    </r>
    <r>
      <rPr>
        <sz val="8"/>
        <color indexed="8"/>
        <rFont val="Arial"/>
        <family val="2"/>
      </rPr>
      <t>(satsen kan kun utbetales trekkfritt ved overnatting i Norge som ikke er i regi av / dekket av arbeidsgiver)</t>
    </r>
  </si>
  <si>
    <r>
      <t xml:space="preserve">  Diett 6-12 timer 
  </t>
    </r>
    <r>
      <rPr>
        <sz val="8"/>
        <color indexed="8"/>
        <rFont val="Arial"/>
        <family val="2"/>
      </rPr>
      <t>(Måltidstrekk: Frokost: kr 57,80, Lunsj: kr 86,70, Middag: kr 144,50)</t>
    </r>
  </si>
  <si>
    <r>
      <t xml:space="preserve">  Diett over 12 timer
 </t>
    </r>
    <r>
      <rPr>
        <sz val="8"/>
        <color indexed="8"/>
        <rFont val="Arial"/>
        <family val="2"/>
      </rPr>
      <t xml:space="preserve"> (Måltidstrekk: Frokost: kr 107,40, Lunsj: kr 161,10, Middag: kr 268,50)</t>
    </r>
  </si>
  <si>
    <t>Diett utland over 12 timer 3)</t>
  </si>
  <si>
    <t>2) Diett utland 6-12 timer beregnes iht. Statens reiseregulativ for utenlandsreiser med 2/3 av diettsatsen for det aktuelle landet. 
3) Diett utland over 12 timer beregnes iht. Statens reiseregulativ for utenlandsreiser med full diettsats for det aktuelle landet.</t>
  </si>
  <si>
    <t xml:space="preserve">6) Måltidstrekk innenlands: Frokost 20 % av diettsatsen (hotell: kr 146,60), Lunsj 30 % (hotell: kr 219,90), Middag 50 % (hotell: kr 366,50).  </t>
  </si>
  <si>
    <t>Dager</t>
  </si>
  <si>
    <t>Timer</t>
  </si>
  <si>
    <t>Antall døgn</t>
  </si>
  <si>
    <t xml:space="preserve">Oppgi type tillegg: </t>
  </si>
  <si>
    <t>Vedlegg nr</t>
  </si>
  <si>
    <t>Vedlegg nr.</t>
  </si>
  <si>
    <t xml:space="preserve">Diett 6-12 timer </t>
  </si>
  <si>
    <r>
      <t xml:space="preserve">Bilgodtgjørelse 0-10000 km  </t>
    </r>
    <r>
      <rPr>
        <sz val="8"/>
        <color indexed="8"/>
        <rFont val="Arial"/>
        <family val="2"/>
      </rPr>
      <t>(se merknad)</t>
    </r>
  </si>
  <si>
    <r>
      <t xml:space="preserve">Bilgodtgjørelse over 10000 km </t>
    </r>
    <r>
      <rPr>
        <sz val="8"/>
        <color indexed="8"/>
        <rFont val="Arial"/>
        <family val="2"/>
      </rPr>
      <t>(se merknad)</t>
    </r>
  </si>
  <si>
    <t xml:space="preserve">6) Måltidstrekk innenlands: Frokost 20 % av diettsatsen, Lunsj 30 %, Middag 50 %.  </t>
  </si>
  <si>
    <r>
      <t xml:space="preserve"> Innland / utland (</t>
    </r>
    <r>
      <rPr>
        <b/>
        <sz val="10"/>
        <color rgb="FFFF0000"/>
        <rFont val="Arial"/>
        <family val="2"/>
      </rPr>
      <t>sett ett kryss</t>
    </r>
    <r>
      <rPr>
        <b/>
        <sz val="10"/>
        <color indexed="8"/>
        <rFont val="Arial"/>
        <family val="2"/>
        <charset val="1"/>
      </rPr>
      <t>, oppgi land utenfor Norge)</t>
    </r>
  </si>
  <si>
    <t>Diettdøgn</t>
  </si>
  <si>
    <r>
      <t xml:space="preserve">4) Pensjonat gjelder også motell, hybel, brakke, leilighet mv </t>
    </r>
    <r>
      <rPr>
        <b/>
        <sz val="10"/>
        <color indexed="8"/>
        <rFont val="Arial"/>
        <family val="2"/>
      </rPr>
      <t>uten</t>
    </r>
    <r>
      <rPr>
        <sz val="10"/>
        <color indexed="8"/>
        <rFont val="Arial"/>
        <family val="2"/>
        <charset val="1"/>
      </rPr>
      <t xml:space="preserve"> kokemuligheter. Privat gjelder også hybel, brakke eller leilighet med kokemuligheter.</t>
    </r>
  </si>
  <si>
    <t>5) Forhåndsutfylt med skattefrie satser som kan endres.</t>
  </si>
  <si>
    <t xml:space="preserve">Stilling: </t>
  </si>
  <si>
    <t>For riktig skattemessig behandling på dagreise er det viktig å vite om arbeidstaker er i :</t>
  </si>
  <si>
    <t>Til gode overføres til bank - kontonr:</t>
  </si>
  <si>
    <t>Merkostnadsitusajon</t>
  </si>
  <si>
    <t>Normalarbeidssituasjon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</si>
</sst>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hh:mm;@"/>
    <numFmt numFmtId="166" formatCode="dd/mm/yy;@"/>
    <numFmt numFmtId="167" formatCode="#,##0;\-#,##0;"/>
    <numFmt numFmtId="168" formatCode="#,##0.00;\-#,##0.00;"/>
    <numFmt numFmtId="169" formatCode="#,##0.00;#,##0.00;"/>
    <numFmt numFmtId="170" formatCode="0_ ;\-0\ "/>
    <numFmt numFmtId="171" formatCode="0;;"/>
    <numFmt numFmtId="172" formatCode="_ * #,##0_ ;_ * \-#,##0_ ;_ * &quot;-&quot;??_ ;_ @_ "/>
    <numFmt numFmtId="173" formatCode="#,##0;;"/>
    <numFmt numFmtId="174" formatCode="0.0"/>
    <numFmt numFmtId="175" formatCode="dd/mm/yyyy;@"/>
  </numFmts>
  <fonts count="24" x14ac:knownFonts="1">
    <font>
      <sz val="10"/>
      <color indexed="8"/>
      <name val="Arial"/>
      <family val="2"/>
    </font>
    <font>
      <sz val="10"/>
      <color indexed="8"/>
      <name val="Arial"/>
      <family val="2"/>
      <charset val="1"/>
    </font>
    <font>
      <b/>
      <sz val="8"/>
      <color indexed="81"/>
      <name val="Tahoma"/>
      <family val="2"/>
    </font>
    <font>
      <b/>
      <sz val="10"/>
      <color indexed="8"/>
      <name val="Arial"/>
      <family val="2"/>
      <charset val="1"/>
    </font>
    <font>
      <b/>
      <i/>
      <sz val="10"/>
      <color indexed="8"/>
      <name val="Arial"/>
      <family val="2"/>
    </font>
    <font>
      <i/>
      <sz val="10"/>
      <color indexed="8"/>
      <name val="Arial"/>
      <family val="2"/>
    </font>
    <font>
      <b/>
      <sz val="10"/>
      <color indexed="8"/>
      <name val="Arial"/>
      <family val="2"/>
    </font>
    <font>
      <sz val="9"/>
      <color indexed="81"/>
      <name val="Tahoma"/>
      <family val="2"/>
    </font>
    <font>
      <b/>
      <sz val="11"/>
      <color theme="1"/>
      <name val="Arial"/>
      <family val="2"/>
    </font>
    <font>
      <sz val="11"/>
      <color theme="1"/>
      <name val="Arial"/>
      <family val="2"/>
    </font>
    <font>
      <b/>
      <sz val="11"/>
      <color rgb="FF000000"/>
      <name val="Arial"/>
      <family val="2"/>
    </font>
    <font>
      <sz val="11"/>
      <color rgb="FF000000"/>
      <name val="Arial"/>
      <family val="2"/>
    </font>
    <font>
      <b/>
      <sz val="24"/>
      <color rgb="FF00539B"/>
      <name val="Arial"/>
      <family val="2"/>
      <charset val="1"/>
    </font>
    <font>
      <sz val="24"/>
      <color rgb="FF00539B"/>
      <name val="Arial"/>
      <family val="2"/>
      <charset val="1"/>
    </font>
    <font>
      <b/>
      <sz val="9"/>
      <color indexed="81"/>
      <name val="Tahoma"/>
      <family val="2"/>
    </font>
    <font>
      <sz val="8"/>
      <color indexed="8"/>
      <name val="Arial"/>
      <family val="2"/>
    </font>
    <font>
      <sz val="10"/>
      <color indexed="8"/>
      <name val="Arial"/>
      <family val="2"/>
    </font>
    <font>
      <b/>
      <sz val="24"/>
      <color rgb="FF00539B"/>
      <name val="Arial"/>
      <family val="2"/>
    </font>
    <font>
      <sz val="10"/>
      <color theme="0"/>
      <name val="Arial"/>
      <family val="2"/>
      <charset val="1"/>
    </font>
    <font>
      <sz val="10"/>
      <name val="Arial"/>
      <family val="2"/>
      <charset val="1"/>
    </font>
    <font>
      <b/>
      <sz val="10"/>
      <color rgb="FFFF0000"/>
      <name val="Arial"/>
      <family val="2"/>
    </font>
    <font>
      <sz val="8"/>
      <color indexed="81"/>
      <name val="Tahoma"/>
      <family val="2"/>
    </font>
    <font>
      <sz val="10"/>
      <color theme="0"/>
      <name val="Arial"/>
      <family val="2"/>
    </font>
    <font>
      <i/>
      <sz val="8"/>
      <color indexed="8"/>
      <name val="Arial"/>
      <family val="2"/>
    </font>
  </fonts>
  <fills count="8">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rgb="FFD3DFEE"/>
        <bgColor indexed="64"/>
      </patternFill>
    </fill>
    <fill>
      <patternFill patternType="solid">
        <fgColor theme="0"/>
        <bgColor indexed="64"/>
      </patternFill>
    </fill>
    <fill>
      <patternFill patternType="solid">
        <fgColor theme="0"/>
        <bgColor indexed="9"/>
      </patternFill>
    </fill>
    <fill>
      <patternFill patternType="solid">
        <fgColor rgb="FFDDDFEE"/>
        <bgColor indexed="9"/>
      </patternFill>
    </fill>
  </fills>
  <borders count="4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8"/>
      </left>
      <right/>
      <top style="thin">
        <color indexed="64"/>
      </top>
      <bottom/>
      <diagonal/>
    </border>
    <border>
      <left style="thin">
        <color indexed="8"/>
      </left>
      <right style="thin">
        <color indexed="8"/>
      </right>
      <top style="thin">
        <color indexed="64"/>
      </top>
      <bottom style="thin">
        <color indexed="8"/>
      </bottom>
      <diagonal/>
    </border>
    <border>
      <left/>
      <right style="thin">
        <color indexed="64"/>
      </right>
      <top style="thin">
        <color indexed="64"/>
      </top>
      <bottom/>
      <diagonal/>
    </border>
    <border>
      <left/>
      <right style="thin">
        <color indexed="64"/>
      </right>
      <top style="thin">
        <color indexed="8"/>
      </top>
      <bottom style="thin">
        <color indexed="8"/>
      </bottom>
      <diagonal/>
    </border>
    <border>
      <left/>
      <right style="thin">
        <color indexed="64"/>
      </right>
      <top/>
      <bottom style="thin">
        <color indexed="8"/>
      </bottom>
      <diagonal/>
    </border>
    <border>
      <left style="thin">
        <color indexed="8"/>
      </left>
      <right style="thin">
        <color indexed="64"/>
      </right>
      <top style="thin">
        <color indexed="8"/>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164" fontId="16" fillId="0" borderId="0" applyFont="0" applyFill="0" applyBorder="0" applyAlignment="0" applyProtection="0"/>
  </cellStyleXfs>
  <cellXfs count="433">
    <xf numFmtId="0" fontId="0" fillId="0" borderId="0" xfId="0"/>
    <xf numFmtId="0" fontId="8" fillId="0" borderId="0" xfId="0" applyFont="1"/>
    <xf numFmtId="0" fontId="9" fillId="0" borderId="0" xfId="0" applyFont="1"/>
    <xf numFmtId="0" fontId="10" fillId="0" borderId="0" xfId="0" applyFont="1"/>
    <xf numFmtId="0" fontId="11" fillId="0" borderId="0" xfId="0" applyFont="1"/>
    <xf numFmtId="165"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2" borderId="1" xfId="0" applyFont="1" applyFill="1" applyBorder="1" applyAlignment="1" applyProtection="1">
      <alignment horizontal="center" vertical="center" wrapText="1"/>
      <protection locked="0"/>
    </xf>
    <xf numFmtId="4" fontId="1" fillId="2" borderId="1" xfId="0" applyNumberFormat="1" applyFont="1" applyFill="1" applyBorder="1" applyAlignment="1" applyProtection="1">
      <alignment horizontal="right" vertical="center" wrapText="1"/>
      <protection locked="0"/>
    </xf>
    <xf numFmtId="4" fontId="1" fillId="2" borderId="1" xfId="0" applyNumberFormat="1" applyFont="1" applyFill="1" applyBorder="1" applyAlignment="1" applyProtection="1">
      <alignment horizontal="right" vertical="center" wrapText="1"/>
    </xf>
    <xf numFmtId="0" fontId="3" fillId="2" borderId="1" xfId="0" applyFont="1" applyFill="1" applyBorder="1" applyAlignment="1" applyProtection="1">
      <alignment horizontal="center" vertical="center" wrapText="1"/>
      <protection locked="0"/>
    </xf>
    <xf numFmtId="0" fontId="1" fillId="0" borderId="0" xfId="0" applyFont="1" applyProtection="1"/>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3" borderId="6"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3" fillId="3" borderId="6" xfId="0" applyFont="1" applyFill="1" applyBorder="1" applyAlignment="1" applyProtection="1">
      <alignment horizontal="center" vertical="center" wrapText="1"/>
    </xf>
    <xf numFmtId="0" fontId="1" fillId="2" borderId="7"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4" borderId="3"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168" fontId="1" fillId="2" borderId="1" xfId="0" applyNumberFormat="1" applyFont="1" applyFill="1" applyBorder="1" applyAlignment="1" applyProtection="1">
      <alignment horizontal="right" vertical="center" wrapText="1"/>
    </xf>
    <xf numFmtId="168" fontId="3" fillId="2" borderId="1" xfId="0" applyNumberFormat="1" applyFont="1" applyFill="1" applyBorder="1" applyAlignment="1" applyProtection="1">
      <alignment horizontal="right" vertical="center" wrapText="1"/>
    </xf>
    <xf numFmtId="169" fontId="3" fillId="2" borderId="1" xfId="0" applyNumberFormat="1" applyFont="1" applyFill="1" applyBorder="1" applyAlignment="1" applyProtection="1">
      <alignment horizontal="right" vertical="center" wrapText="1"/>
    </xf>
    <xf numFmtId="168" fontId="1" fillId="2" borderId="1" xfId="0" applyNumberFormat="1" applyFont="1" applyFill="1" applyBorder="1" applyAlignment="1" applyProtection="1">
      <alignment horizontal="right" vertical="center" wrapText="1"/>
      <protection locked="0"/>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4" xfId="0" applyFont="1" applyFill="1" applyBorder="1" applyAlignment="1" applyProtection="1">
      <alignment horizontal="center" vertical="center" wrapText="1"/>
    </xf>
    <xf numFmtId="3" fontId="3" fillId="2" borderId="1" xfId="0" applyNumberFormat="1" applyFont="1" applyFill="1" applyBorder="1" applyAlignment="1" applyProtection="1">
      <alignment horizontal="right" vertical="center" wrapText="1"/>
    </xf>
    <xf numFmtId="3"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top"/>
      <protection locked="0"/>
    </xf>
    <xf numFmtId="0" fontId="1" fillId="3" borderId="3"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3" fontId="1" fillId="2" borderId="1" xfId="0" applyNumberFormat="1" applyFont="1" applyFill="1" applyBorder="1" applyAlignment="1" applyProtection="1">
      <alignment horizontal="right" vertical="center" wrapText="1"/>
      <protection locked="0"/>
    </xf>
    <xf numFmtId="3" fontId="3" fillId="2" borderId="1" xfId="0" applyNumberFormat="1" applyFont="1" applyFill="1" applyBorder="1" applyAlignment="1" applyProtection="1">
      <alignment horizontal="right" vertical="center" wrapText="1"/>
    </xf>
    <xf numFmtId="49" fontId="1"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1" fillId="6" borderId="15" xfId="0" applyFont="1" applyFill="1" applyBorder="1" applyAlignment="1" applyProtection="1">
      <alignment vertical="center" wrapText="1"/>
      <protection locked="0"/>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33" xfId="0" applyFont="1" applyFill="1" applyBorder="1" applyAlignment="1" applyProtection="1">
      <alignment horizontal="center" vertical="center" wrapText="1"/>
    </xf>
    <xf numFmtId="171" fontId="1" fillId="5" borderId="15" xfId="0" quotePrefix="1" applyNumberFormat="1" applyFont="1" applyFill="1" applyBorder="1" applyAlignment="1" applyProtection="1">
      <alignment horizontal="center" vertical="center"/>
      <protection locked="0"/>
    </xf>
    <xf numFmtId="0" fontId="3" fillId="6" borderId="2" xfId="0" applyFont="1" applyFill="1" applyBorder="1" applyAlignment="1" applyProtection="1">
      <alignment horizontal="center" vertical="center" wrapText="1"/>
    </xf>
    <xf numFmtId="0" fontId="6" fillId="3" borderId="15" xfId="0" applyFont="1" applyFill="1" applyBorder="1" applyAlignment="1" applyProtection="1">
      <alignment horizontal="left" vertical="center" wrapText="1"/>
    </xf>
    <xf numFmtId="0" fontId="18" fillId="0" borderId="0" xfId="0" applyFont="1" applyBorder="1" applyProtection="1"/>
    <xf numFmtId="0" fontId="18" fillId="0" borderId="0" xfId="0" applyFont="1" applyProtection="1"/>
    <xf numFmtId="49" fontId="1" fillId="2" borderId="1" xfId="0" applyNumberFormat="1" applyFont="1" applyFill="1" applyBorder="1" applyAlignment="1" applyProtection="1">
      <alignment horizontal="center" vertical="center" wrapText="1"/>
      <protection locked="0"/>
    </xf>
    <xf numFmtId="4" fontId="1" fillId="2" borderId="1" xfId="0" applyNumberFormat="1" applyFont="1" applyFill="1" applyBorder="1" applyAlignment="1" applyProtection="1">
      <alignment horizontal="right" vertical="center" wrapText="1"/>
      <protection locked="0"/>
    </xf>
    <xf numFmtId="0" fontId="3" fillId="3" borderId="1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3" borderId="30" xfId="0" applyFont="1" applyFill="1" applyBorder="1" applyAlignment="1" applyProtection="1">
      <alignment horizontal="left" vertical="top"/>
    </xf>
    <xf numFmtId="0" fontId="3" fillId="3" borderId="8" xfId="0" applyFont="1" applyFill="1" applyBorder="1" applyAlignment="1" applyProtection="1">
      <alignment horizontal="center" vertical="center" wrapText="1"/>
    </xf>
    <xf numFmtId="0" fontId="1" fillId="3" borderId="37" xfId="0" applyFont="1" applyFill="1" applyBorder="1" applyAlignment="1" applyProtection="1">
      <alignment horizontal="left" vertical="top"/>
    </xf>
    <xf numFmtId="0" fontId="19" fillId="0" borderId="0" xfId="0" applyFont="1" applyBorder="1" applyProtection="1"/>
    <xf numFmtId="0" fontId="19" fillId="0" borderId="0" xfId="0" applyFont="1" applyProtection="1"/>
    <xf numFmtId="171" fontId="1" fillId="2" borderId="1" xfId="0" applyNumberFormat="1" applyFont="1" applyFill="1" applyBorder="1" applyAlignment="1" applyProtection="1">
      <alignment horizontal="center" vertical="center" wrapText="1"/>
      <protection locked="0"/>
    </xf>
    <xf numFmtId="3" fontId="1" fillId="6"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172" fontId="1" fillId="2" borderId="1" xfId="1" applyNumberFormat="1" applyFont="1" applyFill="1" applyBorder="1" applyAlignment="1" applyProtection="1">
      <alignment horizontal="right" vertical="center" wrapText="1"/>
      <protection locked="0"/>
    </xf>
    <xf numFmtId="173" fontId="1" fillId="2" borderId="1" xfId="1" applyNumberFormat="1" applyFont="1" applyFill="1" applyBorder="1" applyAlignment="1" applyProtection="1">
      <alignment horizontal="right" vertical="center"/>
    </xf>
    <xf numFmtId="173" fontId="1" fillId="2" borderId="1" xfId="0" applyNumberFormat="1" applyFont="1" applyFill="1" applyBorder="1" applyAlignment="1" applyProtection="1">
      <alignment horizontal="right" vertical="center" wrapText="1"/>
    </xf>
    <xf numFmtId="0" fontId="18" fillId="0" borderId="0" xfId="0" applyFont="1" applyAlignment="1" applyProtection="1">
      <alignment vertical="center"/>
    </xf>
    <xf numFmtId="0" fontId="19" fillId="0" borderId="0" xfId="0" applyFont="1" applyAlignment="1" applyProtection="1">
      <alignment vertical="center"/>
    </xf>
    <xf numFmtId="0" fontId="1" fillId="0" borderId="0" xfId="0" applyFont="1" applyAlignment="1" applyProtection="1">
      <alignment vertical="center"/>
    </xf>
    <xf numFmtId="172" fontId="1" fillId="2" borderId="1" xfId="1" quotePrefix="1" applyNumberFormat="1" applyFont="1" applyFill="1" applyBorder="1" applyAlignment="1" applyProtection="1">
      <alignment horizontal="right" vertical="center"/>
    </xf>
    <xf numFmtId="174" fontId="22" fillId="0" borderId="0" xfId="0" quotePrefix="1" applyNumberFormat="1" applyFont="1" applyProtection="1"/>
    <xf numFmtId="174" fontId="22" fillId="0" borderId="0" xfId="0" applyNumberFormat="1" applyFont="1" applyProtection="1"/>
    <xf numFmtId="0" fontId="3"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3" fontId="1" fillId="2" borderId="1" xfId="0" applyNumberFormat="1" applyFont="1" applyFill="1" applyBorder="1" applyAlignment="1" applyProtection="1">
      <alignment horizontal="center" vertical="center" wrapText="1"/>
      <protection locked="0"/>
    </xf>
    <xf numFmtId="0" fontId="3" fillId="3" borderId="29" xfId="0" applyFont="1" applyFill="1" applyBorder="1" applyAlignment="1" applyProtection="1">
      <alignment horizontal="left" vertical="center" wrapText="1"/>
    </xf>
    <xf numFmtId="4"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1" fillId="2" borderId="1" xfId="0" applyNumberFormat="1"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protection locked="0"/>
    </xf>
    <xf numFmtId="0" fontId="1" fillId="6" borderId="0" xfId="0" applyFont="1" applyFill="1" applyBorder="1" applyAlignment="1" applyProtection="1">
      <alignment vertical="center"/>
    </xf>
    <xf numFmtId="0" fontId="1" fillId="6" borderId="0" xfId="0" applyFont="1" applyFill="1" applyBorder="1" applyAlignment="1" applyProtection="1">
      <alignment vertical="top"/>
    </xf>
    <xf numFmtId="0" fontId="3" fillId="2" borderId="40" xfId="0" applyFont="1" applyFill="1" applyBorder="1" applyAlignment="1" applyProtection="1">
      <alignment vertical="center"/>
      <protection locked="0"/>
    </xf>
    <xf numFmtId="0" fontId="1" fillId="3" borderId="30" xfId="0" applyFont="1" applyFill="1" applyBorder="1" applyAlignment="1" applyProtection="1">
      <alignment horizontal="left" vertical="top"/>
    </xf>
    <xf numFmtId="0" fontId="3" fillId="3" borderId="2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3" fontId="1" fillId="2" borderId="1"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1" fillId="6" borderId="0" xfId="0" applyFont="1" applyFill="1" applyBorder="1" applyAlignment="1" applyProtection="1">
      <alignment horizontal="center" vertical="center"/>
    </xf>
    <xf numFmtId="0" fontId="18" fillId="0" borderId="0" xfId="0" applyFont="1" applyAlignment="1" applyProtection="1">
      <alignment horizontal="center" vertical="center"/>
    </xf>
    <xf numFmtId="0" fontId="19" fillId="0" borderId="0" xfId="0" applyFont="1" applyAlignment="1" applyProtection="1">
      <alignment horizontal="center" vertical="center"/>
    </xf>
    <xf numFmtId="0" fontId="1" fillId="0" borderId="0" xfId="0" applyFont="1" applyAlignment="1" applyProtection="1">
      <alignment horizontal="center" vertical="center"/>
    </xf>
    <xf numFmtId="0" fontId="12" fillId="0" borderId="8" xfId="0" applyFont="1" applyFill="1" applyBorder="1" applyAlignment="1" applyProtection="1">
      <alignment horizontal="left" vertical="center" wrapText="1"/>
    </xf>
    <xf numFmtId="0" fontId="17" fillId="0" borderId="8" xfId="0" applyFont="1" applyFill="1" applyBorder="1" applyAlignment="1" applyProtection="1">
      <alignment horizontal="right" vertical="top"/>
    </xf>
    <xf numFmtId="0" fontId="3" fillId="3" borderId="29" xfId="0" applyFont="1" applyFill="1" applyBorder="1" applyAlignment="1" applyProtection="1">
      <alignment horizontal="left" vertical="center" wrapText="1"/>
    </xf>
    <xf numFmtId="0" fontId="1" fillId="3" borderId="29" xfId="0" applyFont="1" applyFill="1" applyBorder="1" applyAlignment="1" applyProtection="1">
      <alignment horizontal="left" vertical="center"/>
    </xf>
    <xf numFmtId="0" fontId="1" fillId="2" borderId="28"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0" fontId="1" fillId="2" borderId="38" xfId="0" applyFont="1" applyFill="1" applyBorder="1" applyAlignment="1" applyProtection="1">
      <alignment horizontal="left" vertical="center" wrapText="1"/>
      <protection locked="0"/>
    </xf>
    <xf numFmtId="0" fontId="3" fillId="3" borderId="22" xfId="0" applyFont="1" applyFill="1" applyBorder="1" applyAlignment="1" applyProtection="1">
      <alignment horizontal="left" vertical="center" wrapText="1"/>
    </xf>
    <xf numFmtId="0" fontId="3" fillId="3" borderId="18" xfId="0" applyFont="1" applyFill="1" applyBorder="1" applyAlignment="1" applyProtection="1">
      <alignment horizontal="left" vertical="center" wrapText="1"/>
    </xf>
    <xf numFmtId="166" fontId="1" fillId="2" borderId="22" xfId="0" applyNumberFormat="1" applyFont="1" applyFill="1" applyBorder="1" applyAlignment="1" applyProtection="1">
      <alignment horizontal="center" vertical="center"/>
      <protection locked="0"/>
    </xf>
    <xf numFmtId="166" fontId="1" fillId="2" borderId="20" xfId="0" applyNumberFormat="1" applyFont="1" applyFill="1" applyBorder="1" applyAlignment="1" applyProtection="1">
      <alignment horizontal="center" vertical="center"/>
      <protection locked="0"/>
    </xf>
    <xf numFmtId="166" fontId="1" fillId="2" borderId="18" xfId="0" applyNumberFormat="1" applyFont="1" applyFill="1" applyBorder="1" applyAlignment="1" applyProtection="1">
      <alignment horizontal="center" vertical="center"/>
      <protection locked="0"/>
    </xf>
    <xf numFmtId="20" fontId="0" fillId="0" borderId="22" xfId="0" applyNumberFormat="1"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49" fontId="6" fillId="7" borderId="28" xfId="0" applyNumberFormat="1" applyFont="1" applyFill="1" applyBorder="1" applyAlignment="1" applyProtection="1">
      <alignment horizontal="center" vertical="center"/>
    </xf>
    <xf numFmtId="49" fontId="6" fillId="7" borderId="30" xfId="0" applyNumberFormat="1" applyFont="1" applyFill="1" applyBorder="1" applyAlignment="1" applyProtection="1">
      <alignment horizontal="center" vertical="center"/>
    </xf>
    <xf numFmtId="0" fontId="3" fillId="3" borderId="1"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xf>
    <xf numFmtId="0" fontId="1" fillId="2" borderId="24" xfId="0" applyFont="1" applyFill="1" applyBorder="1" applyAlignment="1" applyProtection="1">
      <alignment horizontal="left" vertical="center" wrapText="1"/>
      <protection locked="0"/>
    </xf>
    <xf numFmtId="0" fontId="1" fillId="2" borderId="25"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37"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2" borderId="32"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wrapText="1"/>
      <protection locked="0"/>
    </xf>
    <xf numFmtId="170" fontId="18" fillId="2" borderId="0" xfId="1" applyNumberFormat="1" applyFont="1" applyFill="1" applyBorder="1" applyAlignment="1" applyProtection="1">
      <alignment horizontal="left" vertical="top"/>
    </xf>
    <xf numFmtId="0" fontId="1" fillId="3" borderId="1"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6" borderId="24" xfId="0" applyFont="1" applyFill="1" applyBorder="1" applyAlignment="1" applyProtection="1">
      <alignment horizontal="left" vertical="center" wrapText="1"/>
      <protection locked="0"/>
    </xf>
    <xf numFmtId="0" fontId="1" fillId="6" borderId="25" xfId="0" applyFont="1" applyFill="1" applyBorder="1" applyAlignment="1" applyProtection="1">
      <alignment horizontal="left" vertical="center" wrapText="1"/>
      <protection locked="0"/>
    </xf>
    <xf numFmtId="0" fontId="1" fillId="6" borderId="26" xfId="0" applyFont="1" applyFill="1" applyBorder="1" applyAlignment="1" applyProtection="1">
      <alignment horizontal="left" vertical="center" wrapText="1"/>
      <protection locked="0"/>
    </xf>
    <xf numFmtId="166" fontId="1" fillId="2" borderId="9" xfId="0" applyNumberFormat="1" applyFont="1" applyFill="1" applyBorder="1" applyAlignment="1" applyProtection="1">
      <alignment horizontal="center" vertical="center"/>
      <protection locked="0"/>
    </xf>
    <xf numFmtId="166" fontId="1" fillId="2" borderId="5" xfId="0" applyNumberFormat="1" applyFont="1" applyFill="1" applyBorder="1" applyAlignment="1" applyProtection="1">
      <alignment horizontal="center" vertical="center"/>
      <protection locked="0"/>
    </xf>
    <xf numFmtId="166" fontId="1" fillId="2" borderId="10" xfId="0" applyNumberFormat="1" applyFont="1" applyFill="1" applyBorder="1" applyAlignment="1" applyProtection="1">
      <alignment horizontal="center" vertical="center"/>
      <protection locked="0"/>
    </xf>
    <xf numFmtId="20" fontId="0" fillId="0" borderId="9" xfId="0" applyNumberFormat="1"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171" fontId="1" fillId="0" borderId="24" xfId="1" applyNumberFormat="1" applyFont="1" applyBorder="1" applyAlignment="1" applyProtection="1">
      <alignment horizontal="center" vertical="center"/>
    </xf>
    <xf numFmtId="171" fontId="1" fillId="0" borderId="26" xfId="1" applyNumberFormat="1" applyFont="1" applyBorder="1" applyAlignment="1" applyProtection="1">
      <alignment horizontal="center" vertical="center"/>
    </xf>
    <xf numFmtId="0" fontId="3" fillId="3" borderId="23"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 fillId="3" borderId="2" xfId="0" applyFont="1" applyFill="1" applyBorder="1" applyAlignment="1" applyProtection="1">
      <alignment horizontal="left" vertical="top"/>
    </xf>
    <xf numFmtId="0" fontId="3" fillId="3" borderId="2"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1" fillId="4" borderId="5" xfId="0" applyFont="1" applyFill="1" applyBorder="1" applyAlignment="1" applyProtection="1">
      <alignment vertical="center"/>
    </xf>
    <xf numFmtId="0" fontId="1" fillId="4" borderId="4" xfId="0" applyFont="1" applyFill="1" applyBorder="1" applyAlignment="1" applyProtection="1">
      <alignment vertical="center"/>
    </xf>
    <xf numFmtId="0" fontId="1" fillId="4" borderId="12" xfId="0" applyFont="1" applyFill="1" applyBorder="1" applyAlignment="1" applyProtection="1">
      <alignment vertical="center"/>
    </xf>
    <xf numFmtId="0" fontId="1" fillId="0" borderId="14"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31" xfId="0" applyFont="1" applyBorder="1" applyAlignment="1" applyProtection="1">
      <alignment vertical="center"/>
      <protection locked="0"/>
    </xf>
    <xf numFmtId="0" fontId="1" fillId="2" borderId="11" xfId="0" applyFont="1" applyFill="1" applyBorder="1" applyAlignment="1" applyProtection="1">
      <alignment horizontal="left" vertical="center" wrapText="1"/>
    </xf>
    <xf numFmtId="0" fontId="1" fillId="2" borderId="11" xfId="0" applyFont="1" applyFill="1" applyBorder="1" applyAlignment="1" applyProtection="1">
      <alignment horizontal="left" vertical="top"/>
    </xf>
    <xf numFmtId="0" fontId="1" fillId="2" borderId="27" xfId="0" applyFont="1" applyFill="1" applyBorder="1" applyAlignment="1" applyProtection="1">
      <alignment horizontal="left" vertical="top"/>
    </xf>
    <xf numFmtId="0" fontId="3" fillId="2" borderId="4" xfId="0" applyFont="1" applyFill="1" applyBorder="1" applyAlignment="1" applyProtection="1">
      <alignment horizontal="left" vertical="center" wrapText="1"/>
    </xf>
    <xf numFmtId="0" fontId="1" fillId="3" borderId="4" xfId="0" applyFont="1" applyFill="1" applyBorder="1" applyAlignment="1" applyProtection="1">
      <alignment horizontal="left" vertical="top"/>
    </xf>
    <xf numFmtId="0" fontId="1" fillId="3" borderId="32" xfId="0" applyFont="1" applyFill="1" applyBorder="1" applyAlignment="1" applyProtection="1">
      <alignment horizontal="left" vertical="top"/>
    </xf>
    <xf numFmtId="0" fontId="3" fillId="3" borderId="3" xfId="0" applyFont="1" applyFill="1" applyBorder="1" applyAlignment="1" applyProtection="1">
      <alignment horizontal="center" vertical="center" wrapText="1"/>
    </xf>
    <xf numFmtId="0" fontId="1" fillId="3" borderId="3" xfId="0" applyFont="1" applyFill="1" applyBorder="1" applyAlignment="1" applyProtection="1">
      <alignment horizontal="left" vertical="top"/>
    </xf>
    <xf numFmtId="0" fontId="3" fillId="3" borderId="3" xfId="0" applyFont="1" applyFill="1" applyBorder="1" applyAlignment="1" applyProtection="1">
      <alignment horizontal="left" vertical="center" wrapText="1"/>
    </xf>
    <xf numFmtId="3" fontId="1" fillId="2" borderId="9" xfId="0" applyNumberFormat="1" applyFont="1" applyFill="1" applyBorder="1" applyAlignment="1" applyProtection="1">
      <alignment horizontal="center" vertical="center"/>
      <protection locked="0"/>
    </xf>
    <xf numFmtId="3" fontId="1" fillId="2" borderId="10" xfId="0" applyNumberFormat="1" applyFont="1" applyFill="1" applyBorder="1" applyAlignment="1" applyProtection="1">
      <alignment horizontal="center" vertical="center"/>
      <protection locked="0"/>
    </xf>
    <xf numFmtId="166" fontId="1" fillId="2" borderId="1" xfId="0" applyNumberFormat="1" applyFont="1" applyFill="1" applyBorder="1" applyAlignment="1" applyProtection="1">
      <alignment horizontal="center" vertical="center" wrapText="1"/>
      <protection locked="0"/>
    </xf>
    <xf numFmtId="166" fontId="1" fillId="2" borderId="1" xfId="0" applyNumberFormat="1" applyFont="1" applyFill="1" applyBorder="1" applyAlignment="1" applyProtection="1">
      <alignment horizontal="left" vertical="top"/>
      <protection locked="0"/>
    </xf>
    <xf numFmtId="49"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left" vertical="top"/>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top"/>
      <protection locked="0"/>
    </xf>
    <xf numFmtId="3" fontId="1" fillId="2" borderId="1" xfId="0" applyNumberFormat="1" applyFont="1" applyFill="1" applyBorder="1" applyAlignment="1" applyProtection="1">
      <alignment horizontal="right" vertical="center" wrapText="1"/>
      <protection locked="0"/>
    </xf>
    <xf numFmtId="3" fontId="1" fillId="2" borderId="1" xfId="0" applyNumberFormat="1" applyFont="1" applyFill="1" applyBorder="1" applyAlignment="1" applyProtection="1">
      <alignment horizontal="left" vertical="top"/>
      <protection locked="0"/>
    </xf>
    <xf numFmtId="0" fontId="1"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top"/>
    </xf>
    <xf numFmtId="0" fontId="1" fillId="3" borderId="5" xfId="0" applyFont="1" applyFill="1" applyBorder="1" applyAlignment="1" applyProtection="1">
      <alignment horizontal="left" vertical="top"/>
    </xf>
    <xf numFmtId="3" fontId="3" fillId="2" borderId="1" xfId="0" applyNumberFormat="1" applyFont="1" applyFill="1" applyBorder="1" applyAlignment="1" applyProtection="1">
      <alignment horizontal="right" vertical="center" wrapText="1"/>
    </xf>
    <xf numFmtId="3" fontId="1" fillId="2" borderId="1" xfId="0" applyNumberFormat="1" applyFont="1" applyFill="1" applyBorder="1" applyAlignment="1" applyProtection="1">
      <alignment horizontal="left" vertical="top"/>
    </xf>
    <xf numFmtId="3" fontId="1" fillId="7" borderId="9" xfId="0" applyNumberFormat="1" applyFont="1" applyFill="1" applyBorder="1" applyAlignment="1" applyProtection="1">
      <alignment horizontal="center" vertical="top"/>
    </xf>
    <xf numFmtId="3" fontId="1" fillId="7" borderId="5" xfId="0" applyNumberFormat="1" applyFont="1" applyFill="1" applyBorder="1" applyAlignment="1" applyProtection="1">
      <alignment horizontal="center" vertical="top"/>
    </xf>
    <xf numFmtId="3" fontId="1" fillId="7" borderId="10" xfId="0" applyNumberFormat="1" applyFont="1" applyFill="1" applyBorder="1" applyAlignment="1" applyProtection="1">
      <alignment horizontal="center" vertical="top"/>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10" xfId="0" applyFont="1" applyFill="1" applyBorder="1" applyAlignment="1" applyProtection="1">
      <alignment horizontal="left" vertical="center" wrapText="1"/>
    </xf>
    <xf numFmtId="3"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top"/>
      <protection locked="0"/>
    </xf>
    <xf numFmtId="4" fontId="1" fillId="2" borderId="9" xfId="0" applyNumberFormat="1" applyFont="1" applyFill="1" applyBorder="1" applyAlignment="1" applyProtection="1">
      <alignment horizontal="right" vertical="top"/>
      <protection locked="0"/>
    </xf>
    <xf numFmtId="4" fontId="1" fillId="2" borderId="10" xfId="0" applyNumberFormat="1" applyFont="1" applyFill="1" applyBorder="1" applyAlignment="1" applyProtection="1">
      <alignment horizontal="right" vertical="top"/>
      <protection locked="0"/>
    </xf>
    <xf numFmtId="0" fontId="1" fillId="3" borderId="23" xfId="0" applyFont="1" applyFill="1" applyBorder="1" applyAlignment="1" applyProtection="1">
      <alignment horizontal="left" vertical="center" wrapText="1"/>
    </xf>
    <xf numFmtId="0" fontId="1" fillId="3" borderId="23" xfId="0" applyFont="1" applyFill="1" applyBorder="1" applyAlignment="1" applyProtection="1">
      <alignment horizontal="left" vertical="top"/>
    </xf>
    <xf numFmtId="0" fontId="1" fillId="3" borderId="11" xfId="0" applyFont="1" applyFill="1" applyBorder="1" applyAlignment="1" applyProtection="1">
      <alignment horizontal="right" vertical="center" wrapText="1"/>
    </xf>
    <xf numFmtId="0" fontId="1" fillId="3" borderId="11" xfId="0" applyFont="1" applyFill="1" applyBorder="1" applyAlignment="1" applyProtection="1">
      <alignment horizontal="left" vertical="top"/>
    </xf>
    <xf numFmtId="4" fontId="1" fillId="2" borderId="9" xfId="0" applyNumberFormat="1" applyFont="1" applyFill="1" applyBorder="1" applyAlignment="1" applyProtection="1">
      <alignment horizontal="right" vertical="center" wrapText="1"/>
    </xf>
    <xf numFmtId="4" fontId="1" fillId="2" borderId="10" xfId="0" applyNumberFormat="1" applyFont="1" applyFill="1" applyBorder="1" applyAlignment="1" applyProtection="1">
      <alignment horizontal="right" vertical="center" wrapText="1"/>
    </xf>
    <xf numFmtId="0" fontId="3" fillId="2" borderId="12" xfId="0" applyFont="1" applyFill="1" applyBorder="1" applyAlignment="1" applyProtection="1">
      <alignment horizontal="left" vertical="center" wrapText="1"/>
    </xf>
    <xf numFmtId="0" fontId="1" fillId="2" borderId="12" xfId="0" applyFont="1" applyFill="1" applyBorder="1" applyAlignment="1" applyProtection="1">
      <alignment horizontal="left" vertical="top"/>
    </xf>
    <xf numFmtId="0" fontId="3" fillId="3" borderId="1"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1" fillId="3" borderId="24" xfId="0" applyFont="1" applyFill="1" applyBorder="1" applyAlignment="1" applyProtection="1">
      <alignment horizontal="left" vertical="center" wrapText="1"/>
    </xf>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horizontal="right" vertical="top"/>
    </xf>
    <xf numFmtId="0" fontId="1" fillId="3" borderId="26" xfId="0" applyFont="1" applyFill="1" applyBorder="1" applyAlignment="1" applyProtection="1">
      <alignment horizontal="right" vertical="top"/>
    </xf>
    <xf numFmtId="0" fontId="1" fillId="6" borderId="5" xfId="0" applyFont="1" applyFill="1" applyBorder="1" applyAlignment="1" applyProtection="1">
      <alignment horizontal="left" vertical="top"/>
      <protection locked="0"/>
    </xf>
    <xf numFmtId="0" fontId="1" fillId="6" borderId="10" xfId="0" applyFont="1" applyFill="1" applyBorder="1" applyAlignment="1" applyProtection="1">
      <alignment horizontal="left" vertical="top"/>
      <protection locked="0"/>
    </xf>
    <xf numFmtId="4" fontId="1" fillId="2" borderId="9" xfId="0" applyNumberFormat="1" applyFont="1" applyFill="1" applyBorder="1" applyAlignment="1" applyProtection="1">
      <alignment horizontal="right" vertical="center" wrapText="1"/>
      <protection locked="0"/>
    </xf>
    <xf numFmtId="4" fontId="1" fillId="2" borderId="10" xfId="0" applyNumberFormat="1" applyFont="1" applyFill="1" applyBorder="1" applyAlignment="1" applyProtection="1">
      <alignment horizontal="right" vertical="center" wrapText="1"/>
      <protection locked="0"/>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xf>
    <xf numFmtId="173" fontId="1" fillId="2" borderId="9" xfId="1" applyNumberFormat="1" applyFont="1" applyFill="1" applyBorder="1" applyAlignment="1" applyProtection="1">
      <alignment horizontal="right" vertical="center"/>
    </xf>
    <xf numFmtId="173" fontId="1" fillId="2" borderId="10" xfId="1" applyNumberFormat="1" applyFont="1" applyFill="1" applyBorder="1" applyAlignment="1" applyProtection="1">
      <alignment horizontal="righ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left" vertical="top"/>
    </xf>
    <xf numFmtId="0" fontId="1" fillId="2" borderId="13" xfId="0" applyFont="1" applyFill="1" applyBorder="1" applyAlignment="1" applyProtection="1">
      <alignment horizontal="left" vertical="center" wrapText="1"/>
    </xf>
    <xf numFmtId="0" fontId="1" fillId="2" borderId="13" xfId="0" applyFont="1" applyFill="1" applyBorder="1" applyAlignment="1" applyProtection="1">
      <alignment horizontal="left" vertical="top"/>
    </xf>
    <xf numFmtId="0" fontId="1" fillId="2" borderId="2"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0" fillId="2" borderId="4" xfId="0" applyFont="1" applyFill="1" applyBorder="1" applyAlignment="1" applyProtection="1">
      <alignment horizontal="left" vertical="top"/>
    </xf>
    <xf numFmtId="0" fontId="0" fillId="2" borderId="0" xfId="0" applyFont="1" applyFill="1" applyBorder="1" applyAlignment="1" applyProtection="1">
      <alignment horizontal="left" vertical="top"/>
    </xf>
    <xf numFmtId="0" fontId="3" fillId="3" borderId="34" xfId="0" applyFont="1" applyFill="1" applyBorder="1" applyAlignment="1" applyProtection="1">
      <alignment horizontal="center" vertical="center" wrapText="1"/>
    </xf>
    <xf numFmtId="0" fontId="1" fillId="3" borderId="35" xfId="0" applyFont="1" applyFill="1" applyBorder="1" applyAlignment="1" applyProtection="1">
      <alignment horizontal="left" vertical="top"/>
    </xf>
    <xf numFmtId="0" fontId="1" fillId="2" borderId="1" xfId="0" applyFont="1" applyFill="1" applyBorder="1" applyAlignment="1" applyProtection="1">
      <alignment horizontal="left" vertical="center"/>
      <protection locked="0"/>
    </xf>
    <xf numFmtId="166" fontId="1" fillId="2" borderId="9" xfId="0" applyNumberFormat="1" applyFont="1" applyFill="1" applyBorder="1" applyAlignment="1" applyProtection="1">
      <alignment horizontal="center" vertical="center" wrapText="1"/>
      <protection locked="0"/>
    </xf>
    <xf numFmtId="166" fontId="1" fillId="2" borderId="9" xfId="0" applyNumberFormat="1" applyFont="1" applyFill="1" applyBorder="1" applyAlignment="1" applyProtection="1">
      <alignment horizontal="left" vertical="top"/>
      <protection locked="0"/>
    </xf>
    <xf numFmtId="166" fontId="1" fillId="2" borderId="5" xfId="0" applyNumberFormat="1" applyFont="1" applyFill="1" applyBorder="1" applyAlignment="1" applyProtection="1">
      <alignment horizontal="center" vertical="center" wrapText="1"/>
      <protection locked="0"/>
    </xf>
    <xf numFmtId="166" fontId="1" fillId="2" borderId="10"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left" vertical="center" wrapText="1"/>
    </xf>
    <xf numFmtId="0" fontId="1" fillId="3" borderId="14" xfId="0" applyFont="1" applyFill="1" applyBorder="1" applyAlignment="1" applyProtection="1">
      <alignment horizontal="left" vertical="top"/>
    </xf>
    <xf numFmtId="0" fontId="3" fillId="3" borderId="36" xfId="0" applyFont="1" applyFill="1" applyBorder="1" applyAlignment="1" applyProtection="1">
      <alignment horizontal="center" vertical="center" wrapText="1"/>
    </xf>
    <xf numFmtId="0" fontId="1" fillId="3" borderId="8" xfId="0" applyFont="1" applyFill="1" applyBorder="1" applyAlignment="1" applyProtection="1">
      <alignment horizontal="left" vertical="top"/>
    </xf>
    <xf numFmtId="0" fontId="3" fillId="3" borderId="8" xfId="0" applyFont="1" applyFill="1" applyBorder="1" applyAlignment="1" applyProtection="1">
      <alignment horizontal="center" vertical="center" wrapText="1"/>
    </xf>
    <xf numFmtId="166" fontId="1" fillId="2" borderId="14" xfId="0" applyNumberFormat="1" applyFont="1" applyFill="1" applyBorder="1" applyAlignment="1" applyProtection="1">
      <alignment horizontal="center" vertical="center" wrapText="1"/>
      <protection locked="0"/>
    </xf>
    <xf numFmtId="166" fontId="1" fillId="2" borderId="14" xfId="0" applyNumberFormat="1" applyFont="1" applyFill="1" applyBorder="1" applyAlignment="1" applyProtection="1">
      <alignment horizontal="left" vertical="top"/>
      <protection locked="0"/>
    </xf>
    <xf numFmtId="166" fontId="1" fillId="2" borderId="20" xfId="0" applyNumberFormat="1" applyFont="1" applyFill="1" applyBorder="1" applyAlignment="1" applyProtection="1">
      <alignment horizontal="center" vertical="center" wrapText="1"/>
      <protection locked="0"/>
    </xf>
    <xf numFmtId="166" fontId="1" fillId="2" borderId="18" xfId="0" applyNumberFormat="1" applyFont="1" applyFill="1" applyBorder="1" applyAlignment="1" applyProtection="1">
      <alignment horizontal="center" vertical="center" wrapText="1"/>
      <protection locked="0"/>
    </xf>
    <xf numFmtId="173" fontId="1" fillId="2" borderId="9" xfId="1" quotePrefix="1" applyNumberFormat="1" applyFont="1" applyFill="1" applyBorder="1" applyAlignment="1" applyProtection="1">
      <alignment horizontal="right" vertical="center"/>
    </xf>
    <xf numFmtId="0" fontId="3" fillId="3" borderId="15" xfId="0" applyFont="1" applyFill="1" applyBorder="1" applyAlignment="1" applyProtection="1">
      <alignment horizontal="left" vertical="center" wrapText="1"/>
    </xf>
    <xf numFmtId="0" fontId="1" fillId="3" borderId="15" xfId="0" applyFont="1" applyFill="1" applyBorder="1" applyAlignment="1" applyProtection="1">
      <alignment horizontal="left" vertical="top"/>
    </xf>
    <xf numFmtId="0" fontId="1" fillId="3" borderId="15" xfId="0" applyFont="1" applyFill="1" applyBorder="1" applyAlignment="1" applyProtection="1">
      <alignment horizontal="left" vertical="center" wrapText="1"/>
    </xf>
    <xf numFmtId="0" fontId="1" fillId="2" borderId="10" xfId="0" applyNumberFormat="1" applyFont="1" applyFill="1" applyBorder="1" applyAlignment="1" applyProtection="1">
      <alignment horizontal="right" vertical="center" wrapText="1"/>
      <protection locked="0"/>
    </xf>
    <xf numFmtId="0" fontId="1" fillId="2" borderId="1" xfId="0" applyNumberFormat="1" applyFont="1" applyFill="1" applyBorder="1" applyAlignment="1" applyProtection="1">
      <alignment horizontal="left" vertical="top"/>
      <protection locked="0"/>
    </xf>
    <xf numFmtId="164" fontId="1" fillId="2" borderId="9" xfId="1" applyFont="1" applyFill="1" applyBorder="1" applyAlignment="1" applyProtection="1">
      <alignment horizontal="center" vertical="center" wrapText="1"/>
    </xf>
    <xf numFmtId="164" fontId="1" fillId="2" borderId="10" xfId="1" applyFont="1" applyFill="1" applyBorder="1" applyAlignment="1" applyProtection="1">
      <alignment horizontal="center" vertical="center" wrapText="1"/>
    </xf>
    <xf numFmtId="0" fontId="1" fillId="2" borderId="9" xfId="0" applyFont="1" applyFill="1" applyBorder="1" applyAlignment="1" applyProtection="1">
      <alignment horizontal="center" vertical="top"/>
      <protection locked="0"/>
    </xf>
    <xf numFmtId="0" fontId="1" fillId="2" borderId="10" xfId="0" applyFont="1" applyFill="1" applyBorder="1" applyAlignment="1" applyProtection="1">
      <alignment horizontal="center" vertical="top"/>
      <protection locked="0"/>
    </xf>
    <xf numFmtId="0" fontId="3" fillId="2" borderId="0" xfId="0" applyFont="1" applyFill="1" applyBorder="1" applyAlignment="1" applyProtection="1">
      <alignment horizontal="left" vertical="center" wrapText="1"/>
    </xf>
    <xf numFmtId="0" fontId="1" fillId="3" borderId="24" xfId="0" applyFont="1" applyFill="1" applyBorder="1" applyAlignment="1" applyProtection="1">
      <alignment horizontal="left" vertical="top"/>
    </xf>
    <xf numFmtId="0" fontId="3" fillId="3" borderId="15" xfId="0" applyFont="1" applyFill="1" applyBorder="1" applyAlignment="1" applyProtection="1">
      <alignment horizontal="center" vertical="center" wrapText="1"/>
    </xf>
    <xf numFmtId="0" fontId="0" fillId="3" borderId="2" xfId="0" applyFont="1" applyFill="1" applyBorder="1" applyAlignment="1" applyProtection="1">
      <alignment horizontal="left" vertical="center"/>
    </xf>
    <xf numFmtId="0" fontId="0" fillId="3" borderId="2" xfId="0" applyFont="1" applyFill="1" applyBorder="1" applyAlignment="1" applyProtection="1">
      <alignment horizontal="left" vertical="top"/>
    </xf>
    <xf numFmtId="0" fontId="0" fillId="3" borderId="14" xfId="0" applyFont="1" applyFill="1" applyBorder="1" applyAlignment="1" applyProtection="1">
      <alignment horizontal="left" vertical="top"/>
    </xf>
    <xf numFmtId="0" fontId="1" fillId="2" borderId="22" xfId="0" applyFont="1" applyFill="1" applyBorder="1" applyAlignment="1" applyProtection="1">
      <alignment horizontal="center" vertical="top"/>
      <protection locked="0"/>
    </xf>
    <xf numFmtId="0" fontId="1" fillId="2" borderId="18" xfId="0" applyFont="1" applyFill="1" applyBorder="1" applyAlignment="1" applyProtection="1">
      <alignment horizontal="center" vertical="top"/>
      <protection locked="0"/>
    </xf>
    <xf numFmtId="0" fontId="3" fillId="3" borderId="1" xfId="0" applyFont="1" applyFill="1" applyBorder="1" applyAlignment="1" applyProtection="1">
      <alignment horizontal="left" vertical="center"/>
    </xf>
    <xf numFmtId="0" fontId="1" fillId="2" borderId="0" xfId="0" applyFont="1" applyFill="1" applyBorder="1" applyAlignment="1" applyProtection="1">
      <alignment horizontal="right"/>
    </xf>
    <xf numFmtId="0" fontId="1" fillId="3" borderId="15" xfId="0" applyFont="1" applyFill="1" applyBorder="1" applyAlignment="1" applyProtection="1">
      <alignment horizontal="left" vertical="center"/>
    </xf>
    <xf numFmtId="0" fontId="1" fillId="7" borderId="24" xfId="0" applyFont="1" applyFill="1" applyBorder="1" applyAlignment="1" applyProtection="1">
      <alignment horizontal="left" vertical="center"/>
    </xf>
    <xf numFmtId="0" fontId="1" fillId="7" borderId="25" xfId="0" applyFont="1" applyFill="1" applyBorder="1" applyAlignment="1" applyProtection="1">
      <alignment horizontal="left" vertical="center"/>
    </xf>
    <xf numFmtId="0" fontId="1" fillId="7" borderId="26" xfId="0" applyFont="1" applyFill="1" applyBorder="1" applyAlignment="1" applyProtection="1">
      <alignment horizontal="left" vertical="center"/>
    </xf>
    <xf numFmtId="0" fontId="23" fillId="3" borderId="15" xfId="0" applyFont="1" applyFill="1" applyBorder="1" applyAlignment="1" applyProtection="1">
      <alignment horizontal="left" vertical="center"/>
    </xf>
    <xf numFmtId="0" fontId="1" fillId="2" borderId="5" xfId="0" applyFont="1" applyFill="1" applyBorder="1" applyAlignment="1" applyProtection="1">
      <alignment horizontal="left" vertical="center" wrapText="1"/>
    </xf>
    <xf numFmtId="175" fontId="1" fillId="2" borderId="39" xfId="0" applyNumberFormat="1" applyFont="1" applyFill="1" applyBorder="1" applyAlignment="1" applyProtection="1">
      <alignment horizontal="center" vertical="center"/>
      <protection locked="0"/>
    </xf>
    <xf numFmtId="0" fontId="1" fillId="2" borderId="36"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37"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7" borderId="15" xfId="0" applyFont="1" applyFill="1" applyBorder="1" applyAlignment="1" applyProtection="1">
      <alignment horizontal="left" vertical="center"/>
    </xf>
    <xf numFmtId="0" fontId="1" fillId="6" borderId="24" xfId="0" applyFont="1" applyFill="1" applyBorder="1" applyAlignment="1" applyProtection="1">
      <alignment horizontal="left" vertical="center"/>
      <protection locked="0"/>
    </xf>
    <xf numFmtId="0" fontId="1" fillId="6" borderId="25" xfId="0" applyFont="1" applyFill="1" applyBorder="1" applyAlignment="1" applyProtection="1">
      <alignment horizontal="left" vertical="center"/>
      <protection locked="0"/>
    </xf>
    <xf numFmtId="0" fontId="1" fillId="6" borderId="26" xfId="0" applyFont="1" applyFill="1" applyBorder="1" applyAlignment="1" applyProtection="1">
      <alignment horizontal="left" vertical="center"/>
      <protection locked="0"/>
    </xf>
    <xf numFmtId="0" fontId="23" fillId="7" borderId="40" xfId="0" applyFont="1" applyFill="1" applyBorder="1" applyAlignment="1" applyProtection="1">
      <alignment horizontal="left" vertical="center"/>
    </xf>
    <xf numFmtId="0" fontId="23" fillId="7" borderId="0" xfId="0" applyFont="1" applyFill="1" applyBorder="1" applyAlignment="1" applyProtection="1">
      <alignment horizontal="left" vertical="center"/>
    </xf>
    <xf numFmtId="0" fontId="23" fillId="7" borderId="41" xfId="0" applyFont="1" applyFill="1" applyBorder="1" applyAlignment="1" applyProtection="1">
      <alignment horizontal="left" vertical="center"/>
    </xf>
    <xf numFmtId="0" fontId="0" fillId="6" borderId="40" xfId="0" applyFont="1" applyFill="1" applyBorder="1" applyAlignment="1" applyProtection="1">
      <alignment horizontal="left" vertical="center"/>
      <protection locked="0"/>
    </xf>
    <xf numFmtId="0" fontId="0" fillId="6" borderId="41" xfId="0" applyFont="1" applyFill="1" applyBorder="1" applyAlignment="1" applyProtection="1">
      <alignment horizontal="left" vertical="center"/>
      <protection locked="0"/>
    </xf>
    <xf numFmtId="0" fontId="23" fillId="3" borderId="42" xfId="0" applyFont="1" applyFill="1" applyBorder="1" applyAlignment="1" applyProtection="1">
      <alignment horizontal="left" vertical="center"/>
    </xf>
    <xf numFmtId="0" fontId="1" fillId="3" borderId="34" xfId="0" applyFont="1" applyFill="1" applyBorder="1" applyAlignment="1" applyProtection="1">
      <alignment horizontal="left" vertical="center"/>
    </xf>
    <xf numFmtId="0" fontId="1" fillId="3" borderId="30" xfId="0" applyFont="1" applyFill="1" applyBorder="1" applyAlignment="1" applyProtection="1">
      <alignment horizontal="left" vertical="top"/>
    </xf>
    <xf numFmtId="0" fontId="1" fillId="3" borderId="35" xfId="0" applyFont="1" applyFill="1" applyBorder="1" applyAlignment="1" applyProtection="1">
      <alignment horizontal="left" vertical="center"/>
    </xf>
    <xf numFmtId="0" fontId="1" fillId="3" borderId="30" xfId="0" applyFont="1" applyFill="1" applyBorder="1" applyAlignment="1" applyProtection="1">
      <alignment horizontal="left" vertical="center"/>
    </xf>
    <xf numFmtId="0" fontId="13" fillId="0" borderId="8" xfId="0" applyFont="1" applyFill="1" applyBorder="1" applyAlignment="1" applyProtection="1">
      <alignment horizontal="left" vertical="top"/>
    </xf>
    <xf numFmtId="0" fontId="1" fillId="2" borderId="2"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top"/>
      <protection locked="0"/>
    </xf>
    <xf numFmtId="166" fontId="1" fillId="2" borderId="2" xfId="0" applyNumberFormat="1" applyFont="1" applyFill="1" applyBorder="1" applyAlignment="1" applyProtection="1">
      <alignment horizontal="left" vertical="center" wrapText="1"/>
      <protection locked="0"/>
    </xf>
    <xf numFmtId="166" fontId="1" fillId="2" borderId="2" xfId="0" applyNumberFormat="1" applyFont="1" applyFill="1" applyBorder="1" applyAlignment="1" applyProtection="1">
      <alignment horizontal="left" vertical="top"/>
      <protection locked="0"/>
    </xf>
    <xf numFmtId="49" fontId="1" fillId="2" borderId="2" xfId="0" applyNumberFormat="1" applyFont="1" applyFill="1" applyBorder="1" applyAlignment="1" applyProtection="1">
      <alignment horizontal="left" vertical="center" wrapText="1"/>
      <protection locked="0"/>
    </xf>
    <xf numFmtId="49" fontId="1" fillId="2" borderId="2" xfId="0" applyNumberFormat="1" applyFont="1" applyFill="1" applyBorder="1" applyAlignment="1" applyProtection="1">
      <alignment horizontal="left" vertical="top"/>
      <protection locked="0"/>
    </xf>
    <xf numFmtId="0" fontId="1" fillId="4" borderId="5" xfId="0" applyFont="1" applyFill="1" applyBorder="1" applyAlignment="1" applyProtection="1"/>
    <xf numFmtId="0" fontId="1" fillId="4" borderId="10" xfId="0" applyFont="1" applyFill="1" applyBorder="1" applyAlignment="1" applyProtection="1"/>
    <xf numFmtId="0" fontId="1" fillId="0" borderId="9" xfId="0" applyFont="1" applyBorder="1" applyAlignment="1" applyProtection="1">
      <protection locked="0"/>
    </xf>
    <xf numFmtId="0" fontId="1" fillId="0" borderId="5" xfId="0" applyFont="1" applyBorder="1" applyAlignment="1" applyProtection="1">
      <protection locked="0"/>
    </xf>
    <xf numFmtId="0" fontId="1" fillId="0" borderId="10" xfId="0" applyFont="1" applyBorder="1" applyAlignment="1" applyProtection="1">
      <protection locked="0"/>
    </xf>
    <xf numFmtId="166" fontId="1" fillId="2" borderId="1" xfId="0" applyNumberFormat="1" applyFont="1" applyFill="1" applyBorder="1" applyAlignment="1" applyProtection="1">
      <alignment horizontal="left" vertical="center" wrapText="1"/>
      <protection locked="0"/>
    </xf>
    <xf numFmtId="49" fontId="1" fillId="2" borderId="1" xfId="0" applyNumberFormat="1"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top"/>
    </xf>
    <xf numFmtId="0" fontId="1" fillId="3" borderId="5" xfId="0" applyFont="1" applyFill="1" applyBorder="1" applyAlignment="1" applyProtection="1">
      <alignment horizontal="right" vertical="center" wrapText="1"/>
    </xf>
    <xf numFmtId="0" fontId="1" fillId="2" borderId="1" xfId="0" applyFont="1" applyFill="1" applyBorder="1" applyAlignment="1" applyProtection="1">
      <alignment horizontal="left" vertical="top"/>
    </xf>
    <xf numFmtId="4" fontId="1" fillId="6" borderId="1" xfId="0" applyNumberFormat="1" applyFont="1" applyFill="1" applyBorder="1" applyAlignment="1" applyProtection="1">
      <alignment horizontal="right" vertical="center" wrapText="1"/>
      <protection locked="0"/>
    </xf>
    <xf numFmtId="0" fontId="1" fillId="6" borderId="1" xfId="0" applyFont="1" applyFill="1" applyBorder="1" applyAlignment="1" applyProtection="1">
      <alignment horizontal="left" vertical="top"/>
      <protection locked="0"/>
    </xf>
    <xf numFmtId="4" fontId="1" fillId="2" borderId="1" xfId="0" applyNumberFormat="1" applyFont="1" applyFill="1" applyBorder="1" applyAlignment="1" applyProtection="1">
      <alignment horizontal="right" vertical="center" wrapText="1"/>
      <protection locked="0"/>
    </xf>
    <xf numFmtId="166" fontId="1" fillId="2" borderId="5" xfId="0" applyNumberFormat="1" applyFont="1" applyFill="1" applyBorder="1" applyAlignment="1" applyProtection="1">
      <alignment horizontal="left" vertical="top"/>
      <protection locked="0"/>
    </xf>
    <xf numFmtId="0" fontId="3" fillId="3" borderId="4" xfId="0" applyFont="1" applyFill="1" applyBorder="1" applyAlignment="1" applyProtection="1">
      <alignment horizontal="center" vertical="center" wrapText="1"/>
    </xf>
    <xf numFmtId="0" fontId="3" fillId="3" borderId="2" xfId="0" applyFont="1" applyFill="1" applyBorder="1" applyAlignment="1" applyProtection="1">
      <alignment horizontal="left" vertical="center"/>
    </xf>
    <xf numFmtId="0" fontId="1" fillId="2" borderId="11" xfId="0" applyFont="1" applyFill="1" applyBorder="1" applyAlignment="1" applyProtection="1">
      <alignment horizontal="right"/>
    </xf>
    <xf numFmtId="0" fontId="1" fillId="3" borderId="3" xfId="0" applyFont="1" applyFill="1" applyBorder="1" applyAlignment="1" applyProtection="1">
      <alignment horizontal="left" vertical="center" wrapText="1"/>
    </xf>
    <xf numFmtId="0" fontId="1" fillId="7" borderId="7" xfId="0" applyFont="1" applyFill="1" applyBorder="1" applyAlignment="1" applyProtection="1">
      <alignment horizontal="left" vertical="center" wrapText="1"/>
    </xf>
    <xf numFmtId="0" fontId="1" fillId="7" borderId="13" xfId="0" applyFont="1" applyFill="1" applyBorder="1" applyAlignment="1" applyProtection="1">
      <alignment horizontal="left" vertical="top"/>
    </xf>
    <xf numFmtId="0" fontId="1" fillId="7" borderId="13" xfId="0" applyFont="1" applyFill="1" applyBorder="1" applyAlignment="1" applyProtection="1">
      <alignment horizontal="left" vertical="center" wrapText="1"/>
    </xf>
    <xf numFmtId="0" fontId="1" fillId="7" borderId="16" xfId="0" applyFont="1" applyFill="1" applyBorder="1" applyAlignment="1" applyProtection="1">
      <alignment horizontal="left" vertical="center" wrapText="1"/>
    </xf>
    <xf numFmtId="0" fontId="1" fillId="7" borderId="16" xfId="0" applyFont="1" applyFill="1" applyBorder="1" applyAlignment="1" applyProtection="1">
      <alignment horizontal="left" vertical="top"/>
    </xf>
    <xf numFmtId="0" fontId="3" fillId="2" borderId="24"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1" fillId="7" borderId="23" xfId="0" applyFont="1" applyFill="1" applyBorder="1" applyAlignment="1" applyProtection="1">
      <alignment horizontal="left" vertical="center" wrapText="1"/>
    </xf>
    <xf numFmtId="0" fontId="1" fillId="7" borderId="11" xfId="0" applyFont="1" applyFill="1" applyBorder="1" applyAlignment="1" applyProtection="1">
      <alignment horizontal="left" vertical="center" wrapText="1"/>
    </xf>
    <xf numFmtId="0" fontId="1" fillId="7" borderId="27" xfId="0" applyFont="1" applyFill="1" applyBorder="1" applyAlignment="1" applyProtection="1">
      <alignment horizontal="left" vertical="center" wrapText="1"/>
    </xf>
    <xf numFmtId="0" fontId="1" fillId="2" borderId="1" xfId="0" applyNumberFormat="1" applyFont="1" applyFill="1" applyBorder="1" applyAlignment="1" applyProtection="1">
      <alignment horizontal="right" vertical="center" wrapText="1"/>
      <protection locked="0"/>
    </xf>
    <xf numFmtId="0" fontId="3" fillId="2" borderId="11" xfId="0" applyFont="1" applyFill="1" applyBorder="1" applyAlignment="1" applyProtection="1">
      <alignment horizontal="left" vertical="center" wrapText="1"/>
    </xf>
    <xf numFmtId="0" fontId="1" fillId="7" borderId="6"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6" xfId="0" applyFont="1" applyFill="1" applyBorder="1" applyAlignment="1" applyProtection="1">
      <alignment horizontal="left" vertical="top"/>
    </xf>
    <xf numFmtId="0" fontId="3" fillId="2" borderId="4"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top"/>
      <protection locked="0"/>
    </xf>
    <xf numFmtId="0" fontId="1" fillId="3" borderId="1" xfId="0" applyFont="1" applyFill="1" applyBorder="1" applyAlignment="1" applyProtection="1">
      <alignment horizontal="left" vertical="top" wrapText="1"/>
    </xf>
    <xf numFmtId="0" fontId="1" fillId="3" borderId="22"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3" borderId="18" xfId="0" applyFont="1" applyFill="1" applyBorder="1" applyAlignment="1" applyProtection="1">
      <alignment horizontal="left" vertical="top" wrapText="1"/>
    </xf>
    <xf numFmtId="0" fontId="0" fillId="5" borderId="5" xfId="0" applyFont="1" applyFill="1" applyBorder="1" applyAlignment="1" applyProtection="1">
      <alignment horizontal="left" vertical="center" wrapText="1"/>
    </xf>
    <xf numFmtId="0" fontId="0" fillId="5" borderId="5" xfId="0" applyFont="1" applyFill="1" applyBorder="1" applyAlignment="1" applyProtection="1"/>
    <xf numFmtId="0" fontId="0" fillId="5" borderId="10" xfId="0" applyFont="1" applyFill="1" applyBorder="1" applyAlignment="1" applyProtection="1"/>
    <xf numFmtId="4" fontId="1" fillId="3" borderId="1" xfId="0" applyNumberFormat="1" applyFont="1" applyFill="1" applyBorder="1" applyAlignment="1" applyProtection="1">
      <alignment horizontal="right" vertical="center" wrapText="1"/>
    </xf>
    <xf numFmtId="165" fontId="1" fillId="2" borderId="2" xfId="0" applyNumberFormat="1" applyFont="1" applyFill="1" applyBorder="1" applyAlignment="1" applyProtection="1">
      <alignment horizontal="left" vertical="center" wrapText="1"/>
      <protection locked="0"/>
    </xf>
    <xf numFmtId="165" fontId="1" fillId="2" borderId="2" xfId="0" applyNumberFormat="1" applyFont="1" applyFill="1" applyBorder="1" applyAlignment="1" applyProtection="1">
      <alignment horizontal="left" vertical="top"/>
      <protection locked="0"/>
    </xf>
    <xf numFmtId="165" fontId="1" fillId="2" borderId="1" xfId="0" applyNumberFormat="1" applyFont="1" applyFill="1" applyBorder="1" applyAlignment="1" applyProtection="1">
      <alignment horizontal="left" vertical="center" wrapText="1"/>
      <protection locked="0"/>
    </xf>
    <xf numFmtId="165" fontId="1" fillId="2" borderId="1" xfId="0" applyNumberFormat="1" applyFont="1" applyFill="1" applyBorder="1" applyAlignment="1" applyProtection="1">
      <alignment horizontal="left" vertical="top"/>
      <protection locked="0"/>
    </xf>
    <xf numFmtId="165" fontId="1" fillId="2" borderId="1" xfId="0" applyNumberFormat="1" applyFont="1" applyFill="1" applyBorder="1" applyAlignment="1" applyProtection="1">
      <alignment horizontal="center" vertical="center" wrapText="1"/>
      <protection locked="0"/>
    </xf>
    <xf numFmtId="167" fontId="3" fillId="2" borderId="1" xfId="0" applyNumberFormat="1" applyFont="1" applyFill="1" applyBorder="1" applyAlignment="1" applyProtection="1">
      <alignment horizontal="right" vertical="center" wrapText="1"/>
    </xf>
    <xf numFmtId="167" fontId="1" fillId="2" borderId="1" xfId="0" applyNumberFormat="1" applyFont="1" applyFill="1" applyBorder="1" applyAlignment="1" applyProtection="1">
      <alignment horizontal="left" vertical="top"/>
    </xf>
    <xf numFmtId="0" fontId="3" fillId="4" borderId="1" xfId="0" applyFont="1" applyFill="1" applyBorder="1" applyAlignment="1" applyProtection="1">
      <alignment horizontal="left" vertical="center" wrapText="1"/>
    </xf>
    <xf numFmtId="0" fontId="1" fillId="4" borderId="1" xfId="0" applyFont="1" applyFill="1" applyBorder="1" applyAlignment="1" applyProtection="1">
      <alignment horizontal="left" vertical="top"/>
    </xf>
    <xf numFmtId="0" fontId="3" fillId="4" borderId="2" xfId="0" applyFont="1" applyFill="1" applyBorder="1" applyAlignment="1" applyProtection="1">
      <alignment horizontal="center" vertical="center" wrapText="1"/>
    </xf>
    <xf numFmtId="0" fontId="1" fillId="4" borderId="2" xfId="0" applyFont="1" applyFill="1" applyBorder="1" applyAlignment="1" applyProtection="1">
      <alignment horizontal="left" vertical="top"/>
    </xf>
    <xf numFmtId="0" fontId="3" fillId="4" borderId="3" xfId="0" applyFont="1" applyFill="1" applyBorder="1" applyAlignment="1" applyProtection="1">
      <alignment horizontal="center" vertical="center" wrapText="1"/>
    </xf>
    <xf numFmtId="0" fontId="1" fillId="4" borderId="3" xfId="0" applyFont="1" applyFill="1" applyBorder="1" applyAlignment="1" applyProtection="1">
      <alignment horizontal="left" vertical="top"/>
    </xf>
    <xf numFmtId="0" fontId="1" fillId="5" borderId="5" xfId="0" applyFont="1" applyFill="1" applyBorder="1" applyAlignment="1" applyProtection="1">
      <alignment horizontal="left" vertical="center" wrapText="1"/>
    </xf>
    <xf numFmtId="0" fontId="1" fillId="5" borderId="5" xfId="0" applyFont="1" applyFill="1" applyBorder="1" applyAlignment="1" applyProtection="1"/>
    <xf numFmtId="0" fontId="1" fillId="5" borderId="10" xfId="0" applyFont="1" applyFill="1" applyBorder="1" applyAlignment="1" applyProtection="1"/>
    <xf numFmtId="0" fontId="3" fillId="3" borderId="17" xfId="0" applyFont="1" applyFill="1" applyBorder="1" applyAlignment="1" applyProtection="1">
      <alignment horizontal="left" vertical="center" wrapText="1"/>
    </xf>
    <xf numFmtId="0" fontId="1" fillId="3" borderId="18" xfId="0" applyFont="1" applyFill="1" applyBorder="1" applyAlignment="1" applyProtection="1">
      <alignment horizontal="left" vertical="top"/>
    </xf>
    <xf numFmtId="0" fontId="1" fillId="3" borderId="12" xfId="0" applyFont="1" applyFill="1" applyBorder="1" applyAlignment="1" applyProtection="1">
      <alignment horizontal="left" vertical="top"/>
    </xf>
    <xf numFmtId="0" fontId="3" fillId="4" borderId="3"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wrapText="1"/>
    </xf>
    <xf numFmtId="0" fontId="1" fillId="3" borderId="20" xfId="0" applyFont="1" applyFill="1" applyBorder="1" applyAlignment="1" applyProtection="1">
      <alignment horizontal="left" vertical="top"/>
    </xf>
    <xf numFmtId="0" fontId="1" fillId="3" borderId="21" xfId="0" applyFont="1" applyFill="1" applyBorder="1" applyAlignment="1" applyProtection="1">
      <alignment horizontal="left" vertical="top"/>
    </xf>
    <xf numFmtId="0" fontId="4" fillId="2" borderId="4" xfId="0" applyFont="1" applyFill="1" applyBorder="1" applyAlignment="1" applyProtection="1">
      <alignment horizontal="left" vertical="center" wrapText="1"/>
    </xf>
    <xf numFmtId="0" fontId="5" fillId="2" borderId="4" xfId="0" applyFont="1" applyFill="1" applyBorder="1" applyAlignment="1" applyProtection="1">
      <alignment horizontal="left" vertical="top"/>
    </xf>
    <xf numFmtId="0" fontId="12"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top"/>
    </xf>
    <xf numFmtId="0" fontId="3" fillId="4" borderId="9" xfId="0" applyFont="1" applyFill="1" applyBorder="1" applyAlignment="1" applyProtection="1">
      <alignment horizontal="left" vertical="center" wrapText="1"/>
    </xf>
  </cellXfs>
  <cellStyles count="2">
    <cellStyle name="Komma" xfId="1" builtinId="3"/>
    <cellStyle name="Normal" xfId="0" builtinId="0"/>
  </cellStyles>
  <dxfs count="0"/>
  <tableStyles count="0" defaultTableStyle="TableStyleMedium9" defaultPivotStyle="PivotStyleLight16"/>
  <colors>
    <mruColors>
      <color rgb="FFDD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142873</xdr:rowOff>
    </xdr:from>
    <xdr:to>
      <xdr:col>6</xdr:col>
      <xdr:colOff>485775</xdr:colOff>
      <xdr:row>27</xdr:row>
      <xdr:rowOff>152400</xdr:rowOff>
    </xdr:to>
    <xdr:sp macro="" textlink="">
      <xdr:nvSpPr>
        <xdr:cNvPr id="2" name="TekstSylinder 1">
          <a:extLst>
            <a:ext uri="{FF2B5EF4-FFF2-40B4-BE49-F238E27FC236}">
              <a16:creationId xmlns:a16="http://schemas.microsoft.com/office/drawing/2014/main" id="{00000000-0008-0000-0800-000002000000}"/>
            </a:ext>
          </a:extLst>
        </xdr:cNvPr>
        <xdr:cNvSpPr txBox="1"/>
      </xdr:nvSpPr>
      <xdr:spPr>
        <a:xfrm>
          <a:off x="19050" y="2133598"/>
          <a:ext cx="5038725" cy="2905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t>Sette</a:t>
          </a:r>
          <a:r>
            <a:rPr lang="nb-NO" sz="1100" b="1" baseline="0"/>
            <a:t> inn rader</a:t>
          </a:r>
        </a:p>
        <a:p>
          <a:endParaRPr lang="nb-NO" sz="1100" b="1" baseline="0"/>
        </a:p>
        <a:p>
          <a:r>
            <a:rPr lang="nb-NO" sz="1100" b="0" baseline="0"/>
            <a:t>På enkelte skjema vil det være ønskelig å legge til flere rader enn det som i utgangspunktet er i skjemaet, og at den nye raden får samme celle-inndeling som raden under. Dette kan gjøres på følgende måte:</a:t>
          </a:r>
        </a:p>
        <a:p>
          <a:endParaRPr lang="nb-NO" sz="1100" b="0" baseline="0"/>
        </a:p>
        <a:p>
          <a:r>
            <a:rPr lang="nb-NO" sz="1100" b="0" baseline="0"/>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100" b="1" baseline="0"/>
            <a:t>Sett inn</a:t>
          </a:r>
          <a:r>
            <a:rPr lang="nb-NO" sz="1100" b="0" baseline="0"/>
            <a:t>. </a:t>
          </a:r>
        </a:p>
        <a:p>
          <a:endParaRPr lang="nb-NO" sz="1100" b="0" baseline="0"/>
        </a:p>
        <a:p>
          <a:r>
            <a:rPr lang="nb-NO" sz="1100" b="0" baseline="0"/>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100" b="1" baseline="0"/>
            <a:t>Kopier</a:t>
          </a:r>
          <a:r>
            <a:rPr lang="nb-NO" sz="1100" b="0" baseline="0"/>
            <a:t>, og deretter  velge </a:t>
          </a:r>
          <a:r>
            <a:rPr lang="nb-NO" sz="1100" b="1" baseline="0"/>
            <a:t>Lim inn</a:t>
          </a:r>
          <a:r>
            <a:rPr lang="nb-NO" sz="1100" b="0" baseline="0"/>
            <a:t> i tilsvarende celle i den nye raden. Alternativt kan hele raden kopieres på samme måte, ved å markere hele raden.</a:t>
          </a:r>
          <a:endParaRPr lang="nb-NO" sz="1100" b="1" baseline="0"/>
        </a:p>
      </xdr:txBody>
    </xdr:sp>
    <xdr:clientData/>
  </xdr:twoCellAnchor>
  <xdr:twoCellAnchor>
    <xdr:from>
      <xdr:col>0</xdr:col>
      <xdr:colOff>38100</xdr:colOff>
      <xdr:row>3</xdr:row>
      <xdr:rowOff>0</xdr:rowOff>
    </xdr:from>
    <xdr:to>
      <xdr:col>6</xdr:col>
      <xdr:colOff>428625</xdr:colOff>
      <xdr:row>10</xdr:row>
      <xdr:rowOff>171450</xdr:rowOff>
    </xdr:to>
    <xdr:sp macro="" textlink="">
      <xdr:nvSpPr>
        <xdr:cNvPr id="3" name="TekstSylinder 2">
          <a:extLst>
            <a:ext uri="{FF2B5EF4-FFF2-40B4-BE49-F238E27FC236}">
              <a16:creationId xmlns:a16="http://schemas.microsoft.com/office/drawing/2014/main" id="{00000000-0008-0000-0800-000003000000}"/>
            </a:ext>
          </a:extLst>
        </xdr:cNvPr>
        <xdr:cNvSpPr txBox="1"/>
      </xdr:nvSpPr>
      <xdr:spPr>
        <a:xfrm>
          <a:off x="38100" y="533400"/>
          <a:ext cx="49625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solidFill>
                <a:schemeClr val="dk1"/>
              </a:solidFill>
              <a:latin typeface="+mn-lt"/>
              <a:ea typeface="+mn-ea"/>
              <a:cs typeface="+mn-cs"/>
            </a:rPr>
            <a:t>Oppheve arkbeskyttlse</a:t>
          </a:r>
        </a:p>
        <a:p>
          <a:endParaRPr lang="nb-NO" sz="1100">
            <a:solidFill>
              <a:schemeClr val="dk1"/>
            </a:solidFill>
            <a:latin typeface="+mn-lt"/>
            <a:ea typeface="+mn-ea"/>
            <a:cs typeface="+mn-cs"/>
          </a:endParaRPr>
        </a:p>
        <a:p>
          <a:r>
            <a:rPr lang="nb-NO" sz="1100">
              <a:solidFill>
                <a:schemeClr val="dk1"/>
              </a:solidFill>
              <a:latin typeface="+mn-lt"/>
              <a:ea typeface="+mn-ea"/>
              <a:cs typeface="+mn-cs"/>
            </a:rPr>
            <a:t>Arkbeskyttelsen er slått på i skjemaet. Dette er gjort for at en ikke skal kunne endr e celler med formler i. Arkbeskyttelsen kan slås av i Excel. </a:t>
          </a:r>
          <a:br>
            <a:rPr lang="nb-NO" sz="1100">
              <a:solidFill>
                <a:schemeClr val="dk1"/>
              </a:solidFill>
              <a:latin typeface="+mn-lt"/>
              <a:ea typeface="+mn-ea"/>
              <a:cs typeface="+mn-cs"/>
            </a:rPr>
          </a:br>
          <a:r>
            <a:rPr lang="nb-NO" sz="1100">
              <a:solidFill>
                <a:schemeClr val="dk1"/>
              </a:solidFill>
              <a:latin typeface="+mn-lt"/>
              <a:ea typeface="+mn-ea"/>
              <a:cs typeface="+mn-cs"/>
            </a:rPr>
            <a:t>I Excel 2007 gjøres dette i kategorien </a:t>
          </a:r>
          <a:r>
            <a:rPr lang="nb-NO" sz="1100" b="1">
              <a:solidFill>
                <a:schemeClr val="dk1"/>
              </a:solidFill>
              <a:latin typeface="+mn-lt"/>
              <a:ea typeface="+mn-ea"/>
              <a:cs typeface="+mn-cs"/>
            </a:rPr>
            <a:t>Se gjennom </a:t>
          </a:r>
          <a:r>
            <a:rPr lang="nb-NO" sz="1100">
              <a:solidFill>
                <a:schemeClr val="dk1"/>
              </a:solidFill>
              <a:latin typeface="+mn-lt"/>
              <a:ea typeface="+mn-ea"/>
              <a:cs typeface="+mn-cs"/>
            </a:rPr>
            <a:t>ved å klikke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r>
            <a:rPr lang="nb-NO" sz="1100">
              <a:solidFill>
                <a:schemeClr val="dk1"/>
              </a:solidFill>
              <a:latin typeface="+mn-lt"/>
              <a:ea typeface="+mn-ea"/>
              <a:cs typeface="+mn-cs"/>
            </a:rPr>
            <a:t>I Excel 2003 gjøres dette ved å velge </a:t>
          </a:r>
          <a:r>
            <a:rPr lang="nb-NO" sz="1100" b="1">
              <a:solidFill>
                <a:schemeClr val="dk1"/>
              </a:solidFill>
              <a:latin typeface="+mn-lt"/>
              <a:ea typeface="+mn-ea"/>
              <a:cs typeface="+mn-cs"/>
            </a:rPr>
            <a:t>Verktøy </a:t>
          </a:r>
          <a:r>
            <a:rPr lang="nb-NO" sz="1100">
              <a:solidFill>
                <a:schemeClr val="dk1"/>
              </a:solidFill>
              <a:latin typeface="+mn-lt"/>
              <a:ea typeface="+mn-ea"/>
              <a:cs typeface="+mn-cs"/>
            </a:rPr>
            <a:t>- </a:t>
          </a:r>
          <a:r>
            <a:rPr lang="nb-NO" sz="1100" b="1">
              <a:solidFill>
                <a:schemeClr val="dk1"/>
              </a:solidFill>
              <a:latin typeface="+mn-lt"/>
              <a:ea typeface="+mn-ea"/>
              <a:cs typeface="+mn-cs"/>
            </a:rPr>
            <a:t>Beskyttelse</a:t>
          </a:r>
          <a:r>
            <a:rPr lang="nb-NO" sz="1100">
              <a:solidFill>
                <a:schemeClr val="dk1"/>
              </a:solidFill>
              <a:latin typeface="+mn-lt"/>
              <a:ea typeface="+mn-ea"/>
              <a:cs typeface="+mn-cs"/>
            </a:rPr>
            <a:t> -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endParaRPr lang="nb-NO" sz="1100" b="1"/>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9"/>
  <sheetViews>
    <sheetView showGridLines="0" tabSelected="1" topLeftCell="F1" zoomScaleNormal="100" workbookViewId="0">
      <selection activeCell="T26" sqref="T26"/>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11.28515625" style="11" customWidth="1"/>
    <col min="12" max="12" width="11.85546875" style="11" customWidth="1"/>
    <col min="13" max="13" width="4.140625" style="11" customWidth="1"/>
    <col min="14" max="14" width="9.140625" style="11" customWidth="1"/>
    <col min="15" max="15" width="4.140625" style="11" customWidth="1"/>
    <col min="16" max="16" width="4" style="11" customWidth="1"/>
    <col min="17" max="17" width="6.140625" style="11" customWidth="1"/>
    <col min="18" max="18" width="4.140625" style="11" customWidth="1"/>
    <col min="19" max="19" width="11" style="11" customWidth="1"/>
    <col min="20" max="20" width="12.85546875" style="11" customWidth="1"/>
    <col min="21" max="21" width="12.7109375" style="11" customWidth="1"/>
    <col min="22" max="23" width="9.140625" style="116"/>
    <col min="24" max="25" width="9.140625" style="125"/>
    <col min="26" max="16384" width="9.140625" style="11"/>
  </cols>
  <sheetData>
    <row r="1" spans="1:25" ht="26.45" customHeight="1" x14ac:dyDescent="0.2">
      <c r="A1" s="168" t="s">
        <v>13</v>
      </c>
      <c r="B1" s="168"/>
      <c r="C1" s="168"/>
      <c r="D1" s="168"/>
      <c r="E1" s="168"/>
      <c r="F1" s="168"/>
      <c r="G1" s="168"/>
      <c r="H1" s="168"/>
      <c r="I1" s="168"/>
      <c r="J1" s="168"/>
      <c r="K1" s="168"/>
      <c r="L1" s="168"/>
      <c r="M1" s="168"/>
      <c r="N1" s="168"/>
      <c r="O1" s="168"/>
      <c r="P1" s="168"/>
      <c r="Q1" s="168"/>
      <c r="R1" s="168"/>
      <c r="S1" s="168"/>
      <c r="T1" s="169">
        <v>2019</v>
      </c>
      <c r="U1" s="169"/>
      <c r="V1" s="115"/>
      <c r="W1" s="115"/>
      <c r="X1" s="124"/>
      <c r="Y1" s="124"/>
    </row>
    <row r="2" spans="1:25" ht="16.7" customHeight="1" x14ac:dyDescent="0.2">
      <c r="A2" s="170" t="s">
        <v>116</v>
      </c>
      <c r="B2" s="171"/>
      <c r="C2" s="172"/>
      <c r="D2" s="173"/>
      <c r="E2" s="173"/>
      <c r="F2" s="173"/>
      <c r="G2" s="173"/>
      <c r="H2" s="173"/>
      <c r="I2" s="173"/>
      <c r="J2" s="173"/>
      <c r="K2" s="174"/>
      <c r="L2" s="175" t="s">
        <v>48</v>
      </c>
      <c r="M2" s="176"/>
      <c r="N2" s="177"/>
      <c r="O2" s="178"/>
      <c r="P2" s="179"/>
      <c r="Q2" s="150" t="s">
        <v>1</v>
      </c>
      <c r="R2" s="180"/>
      <c r="S2" s="181"/>
      <c r="T2" s="182" t="s">
        <v>158</v>
      </c>
      <c r="U2" s="183"/>
      <c r="V2" s="196"/>
      <c r="W2" s="196"/>
      <c r="X2" s="124"/>
      <c r="Y2" s="124"/>
    </row>
    <row r="3" spans="1:25" ht="16.7" customHeight="1" x14ac:dyDescent="0.2">
      <c r="A3" s="184" t="s">
        <v>80</v>
      </c>
      <c r="B3" s="197"/>
      <c r="C3" s="198"/>
      <c r="D3" s="199"/>
      <c r="E3" s="200"/>
      <c r="F3" s="201"/>
      <c r="G3" s="201"/>
      <c r="H3" s="201"/>
      <c r="I3" s="201"/>
      <c r="J3" s="201"/>
      <c r="K3" s="202"/>
      <c r="L3" s="190" t="s">
        <v>78</v>
      </c>
      <c r="M3" s="191"/>
      <c r="N3" s="203"/>
      <c r="O3" s="204"/>
      <c r="P3" s="205"/>
      <c r="Q3" s="151" t="s">
        <v>1</v>
      </c>
      <c r="R3" s="206"/>
      <c r="S3" s="207"/>
      <c r="T3" s="208">
        <f>IF(OR(W3&gt;500,W3&lt;0),0,W3+W5)</f>
        <v>0</v>
      </c>
      <c r="U3" s="209"/>
      <c r="V3" s="115" t="s">
        <v>147</v>
      </c>
      <c r="W3" s="115">
        <f>_xlfn.DAYS(N3,N2)</f>
        <v>0</v>
      </c>
      <c r="X3" s="124"/>
      <c r="Y3" s="124"/>
    </row>
    <row r="4" spans="1:25" ht="16.7" customHeight="1" x14ac:dyDescent="0.2">
      <c r="A4" s="184" t="s">
        <v>72</v>
      </c>
      <c r="B4" s="185"/>
      <c r="C4" s="186"/>
      <c r="D4" s="187"/>
      <c r="E4" s="188"/>
      <c r="F4" s="188"/>
      <c r="G4" s="188"/>
      <c r="H4" s="188"/>
      <c r="I4" s="188"/>
      <c r="J4" s="188"/>
      <c r="K4" s="189"/>
      <c r="L4" s="190" t="s">
        <v>70</v>
      </c>
      <c r="M4" s="191"/>
      <c r="N4" s="192"/>
      <c r="O4" s="193"/>
      <c r="P4" s="193"/>
      <c r="Q4" s="193"/>
      <c r="R4" s="193"/>
      <c r="S4" s="193"/>
      <c r="T4" s="193"/>
      <c r="U4" s="194"/>
      <c r="V4" s="115" t="s">
        <v>148</v>
      </c>
      <c r="W4" s="115">
        <f>IF(W5&gt;=6,1,0)</f>
        <v>0</v>
      </c>
      <c r="X4" s="124"/>
      <c r="Y4" s="124"/>
    </row>
    <row r="5" spans="1:25" ht="16.7" customHeight="1" x14ac:dyDescent="0.2">
      <c r="A5" s="184" t="s">
        <v>161</v>
      </c>
      <c r="B5" s="185"/>
      <c r="C5" s="186"/>
      <c r="D5" s="187"/>
      <c r="E5" s="187"/>
      <c r="F5" s="187"/>
      <c r="G5" s="187"/>
      <c r="H5" s="187"/>
      <c r="I5" s="187"/>
      <c r="J5" s="187"/>
      <c r="K5" s="195"/>
      <c r="L5" s="190" t="s">
        <v>14</v>
      </c>
      <c r="M5" s="191"/>
      <c r="N5" s="192"/>
      <c r="O5" s="193"/>
      <c r="P5" s="193"/>
      <c r="Q5" s="193"/>
      <c r="R5" s="193"/>
      <c r="S5" s="193"/>
      <c r="T5" s="193"/>
      <c r="U5" s="194"/>
      <c r="V5" s="115" t="s">
        <v>148</v>
      </c>
      <c r="W5" s="115">
        <f>IF(W6&gt;=6,1,0)</f>
        <v>0</v>
      </c>
      <c r="X5" s="124"/>
      <c r="Y5" s="124"/>
    </row>
    <row r="6" spans="1:25" ht="16.7" customHeight="1" x14ac:dyDescent="0.2">
      <c r="A6" s="217" t="s">
        <v>88</v>
      </c>
      <c r="B6" s="218"/>
      <c r="C6" s="219"/>
      <c r="D6" s="219"/>
      <c r="E6" s="220"/>
      <c r="F6" s="221"/>
      <c r="G6" s="222"/>
      <c r="H6" s="222"/>
      <c r="I6" s="222"/>
      <c r="J6" s="222"/>
      <c r="K6" s="222"/>
      <c r="L6" s="223"/>
      <c r="M6" s="223"/>
      <c r="N6" s="223"/>
      <c r="O6" s="223"/>
      <c r="P6" s="223"/>
      <c r="Q6" s="223"/>
      <c r="R6" s="223"/>
      <c r="S6" s="223"/>
      <c r="T6" s="223"/>
      <c r="U6" s="224"/>
      <c r="V6" s="115"/>
      <c r="W6" s="115">
        <f>(R3-R2)*24</f>
        <v>0</v>
      </c>
      <c r="X6" s="124"/>
      <c r="Y6" s="124"/>
    </row>
    <row r="7" spans="1:25" ht="10.7" customHeight="1" x14ac:dyDescent="0.2">
      <c r="A7" s="225"/>
      <c r="B7" s="226"/>
      <c r="C7" s="226"/>
      <c r="D7" s="226"/>
      <c r="E7" s="226"/>
      <c r="F7" s="226"/>
      <c r="G7" s="226"/>
      <c r="H7" s="226"/>
      <c r="I7" s="226"/>
      <c r="J7" s="226"/>
      <c r="K7" s="226"/>
      <c r="L7" s="226"/>
      <c r="M7" s="226"/>
      <c r="N7" s="226"/>
      <c r="O7" s="226"/>
      <c r="P7" s="226"/>
      <c r="Q7" s="226"/>
      <c r="R7" s="226"/>
      <c r="S7" s="226"/>
      <c r="T7" s="226"/>
      <c r="U7" s="227"/>
      <c r="V7" s="115"/>
      <c r="W7" s="115"/>
      <c r="X7" s="124"/>
      <c r="Y7" s="124"/>
    </row>
    <row r="8" spans="1:25" ht="15.2" customHeight="1" x14ac:dyDescent="0.2">
      <c r="A8" s="228" t="s">
        <v>74</v>
      </c>
      <c r="B8" s="229"/>
      <c r="C8" s="229"/>
      <c r="D8" s="229"/>
      <c r="E8" s="229"/>
      <c r="F8" s="229"/>
      <c r="G8" s="229"/>
      <c r="H8" s="229"/>
      <c r="I8" s="229"/>
      <c r="J8" s="229"/>
      <c r="K8" s="229"/>
      <c r="L8" s="229"/>
      <c r="M8" s="229"/>
      <c r="N8" s="229"/>
      <c r="O8" s="229"/>
      <c r="P8" s="229"/>
      <c r="Q8" s="229"/>
      <c r="R8" s="229"/>
      <c r="S8" s="229"/>
      <c r="T8" s="229"/>
      <c r="U8" s="230"/>
      <c r="V8" s="115"/>
      <c r="W8" s="115"/>
      <c r="X8" s="124"/>
      <c r="Y8" s="124"/>
    </row>
    <row r="9" spans="1:25" ht="15.95" customHeight="1" x14ac:dyDescent="0.2">
      <c r="A9" s="231" t="s">
        <v>60</v>
      </c>
      <c r="B9" s="232"/>
      <c r="C9" s="231" t="s">
        <v>41</v>
      </c>
      <c r="D9" s="232"/>
      <c r="E9" s="233"/>
      <c r="F9" s="232"/>
      <c r="G9" s="232"/>
      <c r="H9" s="233" t="s">
        <v>38</v>
      </c>
      <c r="I9" s="232"/>
      <c r="J9" s="232"/>
      <c r="K9" s="153" t="s">
        <v>60</v>
      </c>
      <c r="L9" s="231" t="s">
        <v>79</v>
      </c>
      <c r="M9" s="232"/>
      <c r="N9" s="232"/>
      <c r="O9" s="231" t="s">
        <v>62</v>
      </c>
      <c r="P9" s="232"/>
      <c r="Q9" s="232"/>
      <c r="R9" s="210" t="s">
        <v>151</v>
      </c>
      <c r="S9" s="211"/>
      <c r="T9" s="153" t="s">
        <v>22</v>
      </c>
      <c r="U9" s="111" t="s">
        <v>77</v>
      </c>
      <c r="V9" s="115"/>
      <c r="W9" s="115"/>
      <c r="X9" s="124"/>
      <c r="Y9" s="124"/>
    </row>
    <row r="10" spans="1:25" ht="15.95" customHeight="1" x14ac:dyDescent="0.2">
      <c r="A10" s="214" t="s">
        <v>33</v>
      </c>
      <c r="B10" s="215"/>
      <c r="C10" s="216" t="s">
        <v>18</v>
      </c>
      <c r="D10" s="215"/>
      <c r="E10" s="216" t="s">
        <v>28</v>
      </c>
      <c r="F10" s="215"/>
      <c r="G10" s="215"/>
      <c r="H10" s="216" t="s">
        <v>32</v>
      </c>
      <c r="I10" s="215"/>
      <c r="J10" s="215"/>
      <c r="K10" s="152" t="s">
        <v>39</v>
      </c>
      <c r="L10" s="214" t="s">
        <v>59</v>
      </c>
      <c r="M10" s="215"/>
      <c r="N10" s="215"/>
      <c r="O10" s="214" t="s">
        <v>36</v>
      </c>
      <c r="P10" s="215"/>
      <c r="Q10" s="215"/>
      <c r="R10" s="212"/>
      <c r="S10" s="213"/>
      <c r="T10" s="152" t="s">
        <v>82</v>
      </c>
      <c r="U10" s="152" t="s">
        <v>58</v>
      </c>
    </row>
    <row r="11" spans="1:25" ht="16.7" customHeight="1" x14ac:dyDescent="0.2">
      <c r="A11" s="236"/>
      <c r="B11" s="237"/>
      <c r="C11" s="238"/>
      <c r="D11" s="239"/>
      <c r="E11" s="240"/>
      <c r="F11" s="241"/>
      <c r="G11" s="241"/>
      <c r="H11" s="240"/>
      <c r="I11" s="241"/>
      <c r="J11" s="241"/>
      <c r="K11" s="156"/>
      <c r="L11" s="240"/>
      <c r="M11" s="241"/>
      <c r="N11" s="241"/>
      <c r="O11" s="242"/>
      <c r="P11" s="243"/>
      <c r="Q11" s="243"/>
      <c r="R11" s="234"/>
      <c r="S11" s="235"/>
      <c r="T11" s="157"/>
      <c r="U11" s="156"/>
    </row>
    <row r="12" spans="1:25" ht="16.7" customHeight="1" x14ac:dyDescent="0.2">
      <c r="A12" s="236"/>
      <c r="B12" s="237"/>
      <c r="C12" s="238"/>
      <c r="D12" s="239"/>
      <c r="E12" s="240"/>
      <c r="F12" s="241"/>
      <c r="G12" s="241"/>
      <c r="H12" s="240"/>
      <c r="I12" s="241"/>
      <c r="J12" s="241"/>
      <c r="K12" s="156"/>
      <c r="L12" s="240"/>
      <c r="M12" s="241"/>
      <c r="N12" s="241"/>
      <c r="O12" s="242"/>
      <c r="P12" s="243"/>
      <c r="Q12" s="243"/>
      <c r="R12" s="234"/>
      <c r="S12" s="235"/>
      <c r="T12" s="157"/>
      <c r="U12" s="156"/>
    </row>
    <row r="13" spans="1:25" ht="16.7" customHeight="1" x14ac:dyDescent="0.2">
      <c r="A13" s="236"/>
      <c r="B13" s="237"/>
      <c r="C13" s="238"/>
      <c r="D13" s="239"/>
      <c r="E13" s="240"/>
      <c r="F13" s="241"/>
      <c r="G13" s="241"/>
      <c r="H13" s="240"/>
      <c r="I13" s="241"/>
      <c r="J13" s="241"/>
      <c r="K13" s="156"/>
      <c r="L13" s="240"/>
      <c r="M13" s="241"/>
      <c r="N13" s="241"/>
      <c r="O13" s="242"/>
      <c r="P13" s="243"/>
      <c r="Q13" s="243"/>
      <c r="R13" s="234"/>
      <c r="S13" s="235"/>
      <c r="T13" s="157"/>
      <c r="U13" s="156"/>
    </row>
    <row r="14" spans="1:25" ht="16.7" customHeight="1" x14ac:dyDescent="0.2">
      <c r="A14" s="236"/>
      <c r="B14" s="237"/>
      <c r="C14" s="238"/>
      <c r="D14" s="239"/>
      <c r="E14" s="240"/>
      <c r="F14" s="241"/>
      <c r="G14" s="241"/>
      <c r="H14" s="240"/>
      <c r="I14" s="241"/>
      <c r="J14" s="241"/>
      <c r="K14" s="156"/>
      <c r="L14" s="240"/>
      <c r="M14" s="241"/>
      <c r="N14" s="241"/>
      <c r="O14" s="242"/>
      <c r="P14" s="243"/>
      <c r="Q14" s="243"/>
      <c r="R14" s="234"/>
      <c r="S14" s="235"/>
      <c r="T14" s="157"/>
      <c r="U14" s="156"/>
    </row>
    <row r="15" spans="1:25" ht="16.7" customHeight="1" x14ac:dyDescent="0.2">
      <c r="A15" s="236"/>
      <c r="B15" s="237"/>
      <c r="C15" s="238"/>
      <c r="D15" s="239"/>
      <c r="E15" s="240"/>
      <c r="F15" s="241"/>
      <c r="G15" s="241"/>
      <c r="H15" s="240"/>
      <c r="I15" s="241"/>
      <c r="J15" s="241"/>
      <c r="K15" s="156"/>
      <c r="L15" s="240"/>
      <c r="M15" s="241"/>
      <c r="N15" s="241"/>
      <c r="O15" s="242"/>
      <c r="P15" s="243"/>
      <c r="Q15" s="243"/>
      <c r="R15" s="234"/>
      <c r="S15" s="235"/>
      <c r="T15" s="157"/>
      <c r="U15" s="156"/>
    </row>
    <row r="16" spans="1:25" ht="16.7" customHeight="1" x14ac:dyDescent="0.2">
      <c r="A16" s="236"/>
      <c r="B16" s="237"/>
      <c r="C16" s="238"/>
      <c r="D16" s="239"/>
      <c r="E16" s="240"/>
      <c r="F16" s="241"/>
      <c r="G16" s="241"/>
      <c r="H16" s="240"/>
      <c r="I16" s="241"/>
      <c r="J16" s="241"/>
      <c r="K16" s="156"/>
      <c r="L16" s="240"/>
      <c r="M16" s="241"/>
      <c r="N16" s="241"/>
      <c r="O16" s="242"/>
      <c r="P16" s="243"/>
      <c r="Q16" s="243"/>
      <c r="R16" s="234"/>
      <c r="S16" s="235"/>
      <c r="T16" s="157"/>
      <c r="U16" s="156"/>
    </row>
    <row r="17" spans="1:21" ht="16.7" customHeight="1" x14ac:dyDescent="0.2">
      <c r="A17" s="236"/>
      <c r="B17" s="237"/>
      <c r="C17" s="238"/>
      <c r="D17" s="239"/>
      <c r="E17" s="240"/>
      <c r="F17" s="241"/>
      <c r="G17" s="241"/>
      <c r="H17" s="240"/>
      <c r="I17" s="241"/>
      <c r="J17" s="241"/>
      <c r="K17" s="156"/>
      <c r="L17" s="240"/>
      <c r="M17" s="241"/>
      <c r="N17" s="241"/>
      <c r="O17" s="242"/>
      <c r="P17" s="243"/>
      <c r="Q17" s="243"/>
      <c r="R17" s="234"/>
      <c r="S17" s="235"/>
      <c r="T17" s="157"/>
      <c r="U17" s="156"/>
    </row>
    <row r="18" spans="1:21" ht="16.7" customHeight="1" x14ac:dyDescent="0.2">
      <c r="A18" s="236"/>
      <c r="B18" s="237"/>
      <c r="C18" s="238"/>
      <c r="D18" s="239"/>
      <c r="E18" s="240"/>
      <c r="F18" s="241"/>
      <c r="G18" s="241"/>
      <c r="H18" s="240"/>
      <c r="I18" s="241"/>
      <c r="J18" s="241"/>
      <c r="K18" s="156"/>
      <c r="L18" s="240"/>
      <c r="M18" s="241"/>
      <c r="N18" s="241"/>
      <c r="O18" s="242"/>
      <c r="P18" s="243"/>
      <c r="Q18" s="243"/>
      <c r="R18" s="234"/>
      <c r="S18" s="235"/>
      <c r="T18" s="157"/>
      <c r="U18" s="156"/>
    </row>
    <row r="19" spans="1:21" ht="16.7" customHeight="1" x14ac:dyDescent="0.2">
      <c r="A19" s="236"/>
      <c r="B19" s="237"/>
      <c r="C19" s="238"/>
      <c r="D19" s="239"/>
      <c r="E19" s="240"/>
      <c r="F19" s="241"/>
      <c r="G19" s="241"/>
      <c r="H19" s="240"/>
      <c r="I19" s="241"/>
      <c r="J19" s="241"/>
      <c r="K19" s="156"/>
      <c r="L19" s="240"/>
      <c r="M19" s="241"/>
      <c r="N19" s="241"/>
      <c r="O19" s="242"/>
      <c r="P19" s="243"/>
      <c r="Q19" s="243"/>
      <c r="R19" s="234"/>
      <c r="S19" s="235"/>
      <c r="T19" s="157"/>
      <c r="U19" s="156"/>
    </row>
    <row r="20" spans="1:21" ht="16.7" customHeight="1" x14ac:dyDescent="0.2">
      <c r="A20" s="236"/>
      <c r="B20" s="237"/>
      <c r="C20" s="238"/>
      <c r="D20" s="239"/>
      <c r="E20" s="240"/>
      <c r="F20" s="241"/>
      <c r="G20" s="241"/>
      <c r="H20" s="240"/>
      <c r="I20" s="241"/>
      <c r="J20" s="241"/>
      <c r="K20" s="156"/>
      <c r="L20" s="240"/>
      <c r="M20" s="241"/>
      <c r="N20" s="241"/>
      <c r="O20" s="242"/>
      <c r="P20" s="243"/>
      <c r="Q20" s="243"/>
      <c r="R20" s="234"/>
      <c r="S20" s="235"/>
      <c r="T20" s="157"/>
      <c r="U20" s="156"/>
    </row>
    <row r="21" spans="1:21" ht="16.7" customHeight="1" x14ac:dyDescent="0.2">
      <c r="A21" s="236"/>
      <c r="B21" s="237"/>
      <c r="C21" s="238"/>
      <c r="D21" s="239"/>
      <c r="E21" s="240"/>
      <c r="F21" s="241"/>
      <c r="G21" s="241"/>
      <c r="H21" s="240"/>
      <c r="I21" s="241"/>
      <c r="J21" s="241"/>
      <c r="K21" s="156"/>
      <c r="L21" s="240"/>
      <c r="M21" s="241"/>
      <c r="N21" s="241"/>
      <c r="O21" s="242"/>
      <c r="P21" s="243"/>
      <c r="Q21" s="243"/>
      <c r="R21" s="234"/>
      <c r="S21" s="235"/>
      <c r="T21" s="157"/>
      <c r="U21" s="156"/>
    </row>
    <row r="22" spans="1:21" ht="15.95" customHeight="1" x14ac:dyDescent="0.2">
      <c r="A22" s="244"/>
      <c r="B22" s="245"/>
      <c r="C22" s="245"/>
      <c r="D22" s="245"/>
      <c r="E22" s="245"/>
      <c r="F22" s="245"/>
      <c r="G22" s="245"/>
      <c r="H22" s="245"/>
      <c r="I22" s="245"/>
      <c r="J22" s="245"/>
      <c r="K22" s="245"/>
      <c r="L22" s="190" t="s">
        <v>27</v>
      </c>
      <c r="M22" s="246"/>
      <c r="N22" s="246"/>
      <c r="O22" s="247">
        <f>SUM(O10:Q21)</f>
        <v>0</v>
      </c>
      <c r="P22" s="248"/>
      <c r="Q22" s="248"/>
      <c r="R22" s="217" t="s">
        <v>27</v>
      </c>
      <c r="S22" s="191"/>
      <c r="T22" s="159">
        <f>SUM(T10:T21)</f>
        <v>0</v>
      </c>
      <c r="U22" s="158"/>
    </row>
    <row r="23" spans="1:21" ht="15.95" customHeight="1" x14ac:dyDescent="0.2">
      <c r="A23" s="244"/>
      <c r="B23" s="245"/>
      <c r="C23" s="245"/>
      <c r="D23" s="245"/>
      <c r="E23" s="245"/>
      <c r="F23" s="245"/>
      <c r="G23" s="245"/>
      <c r="H23" s="245"/>
      <c r="I23" s="245"/>
      <c r="J23" s="245"/>
      <c r="K23" s="245"/>
      <c r="L23" s="190" t="s">
        <v>29</v>
      </c>
      <c r="M23" s="246"/>
      <c r="N23" s="246"/>
      <c r="O23" s="242"/>
      <c r="P23" s="243"/>
      <c r="Q23" s="243"/>
      <c r="R23" s="249"/>
      <c r="S23" s="250"/>
      <c r="T23" s="250"/>
      <c r="U23" s="251"/>
    </row>
    <row r="24" spans="1:21" ht="9.9499999999999993" customHeight="1" x14ac:dyDescent="0.2">
      <c r="A24" s="225"/>
      <c r="B24" s="226"/>
      <c r="C24" s="226"/>
      <c r="D24" s="226"/>
      <c r="E24" s="226"/>
      <c r="F24" s="226"/>
      <c r="G24" s="226"/>
      <c r="H24" s="226"/>
      <c r="I24" s="226"/>
      <c r="J24" s="226"/>
      <c r="K24" s="226"/>
      <c r="L24" s="226"/>
      <c r="M24" s="226"/>
      <c r="N24" s="226"/>
      <c r="O24" s="226"/>
      <c r="P24" s="226"/>
      <c r="Q24" s="226"/>
      <c r="R24" s="226"/>
      <c r="S24" s="226"/>
      <c r="T24" s="226"/>
      <c r="U24" s="226"/>
    </row>
    <row r="25" spans="1:21" ht="16.7" customHeight="1" x14ac:dyDescent="0.2">
      <c r="A25" s="265" t="s">
        <v>73</v>
      </c>
      <c r="B25" s="266"/>
      <c r="C25" s="266"/>
      <c r="D25" s="266"/>
      <c r="E25" s="266"/>
      <c r="F25" s="266"/>
      <c r="G25" s="266"/>
      <c r="H25" s="266"/>
      <c r="I25" s="266"/>
      <c r="J25" s="266"/>
      <c r="K25" s="266"/>
      <c r="L25" s="266"/>
      <c r="M25" s="266"/>
      <c r="N25" s="266"/>
      <c r="O25" s="267" t="s">
        <v>4</v>
      </c>
      <c r="P25" s="245"/>
      <c r="Q25" s="245"/>
      <c r="R25" s="268" t="s">
        <v>68</v>
      </c>
      <c r="S25" s="269"/>
      <c r="T25" s="161" t="s">
        <v>0</v>
      </c>
      <c r="U25" s="161" t="s">
        <v>7</v>
      </c>
    </row>
    <row r="26" spans="1:21" ht="15.95" customHeight="1" x14ac:dyDescent="0.2">
      <c r="A26" s="252" t="s">
        <v>154</v>
      </c>
      <c r="B26" s="253"/>
      <c r="C26" s="253"/>
      <c r="D26" s="253"/>
      <c r="E26" s="253"/>
      <c r="F26" s="253"/>
      <c r="G26" s="253"/>
      <c r="H26" s="253"/>
      <c r="I26" s="253"/>
      <c r="J26" s="253"/>
      <c r="K26" s="253"/>
      <c r="L26" s="253"/>
      <c r="M26" s="253"/>
      <c r="N26" s="254"/>
      <c r="O26" s="255"/>
      <c r="P26" s="256"/>
      <c r="Q26" s="256"/>
      <c r="R26" s="257">
        <v>4.03</v>
      </c>
      <c r="S26" s="258"/>
      <c r="T26" s="27">
        <f>+O26*R26</f>
        <v>0</v>
      </c>
      <c r="U26" s="7"/>
    </row>
    <row r="27" spans="1:21" ht="15.2" customHeight="1" x14ac:dyDescent="0.2">
      <c r="A27" s="252" t="s">
        <v>155</v>
      </c>
      <c r="B27" s="253"/>
      <c r="C27" s="253"/>
      <c r="D27" s="253"/>
      <c r="E27" s="253"/>
      <c r="F27" s="253"/>
      <c r="G27" s="253"/>
      <c r="H27" s="253"/>
      <c r="I27" s="253"/>
      <c r="J27" s="253"/>
      <c r="K27" s="253"/>
      <c r="L27" s="253"/>
      <c r="M27" s="253"/>
      <c r="N27" s="254"/>
      <c r="O27" s="255"/>
      <c r="P27" s="256"/>
      <c r="Q27" s="256"/>
      <c r="R27" s="257"/>
      <c r="S27" s="258"/>
      <c r="T27" s="27">
        <f>+O27*R27</f>
        <v>0</v>
      </c>
      <c r="U27" s="7"/>
    </row>
    <row r="28" spans="1:21" ht="16.7" customHeight="1" x14ac:dyDescent="0.2">
      <c r="A28" s="259" t="s">
        <v>21</v>
      </c>
      <c r="B28" s="260"/>
      <c r="C28" s="260"/>
      <c r="D28" s="261" t="s">
        <v>24</v>
      </c>
      <c r="E28" s="262"/>
      <c r="F28" s="262"/>
      <c r="G28" s="262"/>
      <c r="H28" s="240"/>
      <c r="I28" s="241"/>
      <c r="J28" s="241"/>
      <c r="K28" s="241"/>
      <c r="L28" s="241"/>
      <c r="M28" s="241"/>
      <c r="N28" s="241"/>
      <c r="O28" s="255"/>
      <c r="P28" s="256"/>
      <c r="Q28" s="256"/>
      <c r="R28" s="263">
        <v>1</v>
      </c>
      <c r="S28" s="264"/>
      <c r="T28" s="27">
        <f>+O28*R28</f>
        <v>0</v>
      </c>
      <c r="U28" s="7"/>
    </row>
    <row r="29" spans="1:21" ht="15.95" customHeight="1" x14ac:dyDescent="0.2">
      <c r="A29" s="270" t="s">
        <v>65</v>
      </c>
      <c r="B29" s="271"/>
      <c r="C29" s="271"/>
      <c r="D29" s="272" t="s">
        <v>150</v>
      </c>
      <c r="E29" s="272"/>
      <c r="F29" s="272"/>
      <c r="G29" s="273"/>
      <c r="H29" s="274"/>
      <c r="I29" s="274"/>
      <c r="J29" s="274"/>
      <c r="K29" s="274"/>
      <c r="L29" s="274"/>
      <c r="M29" s="274"/>
      <c r="N29" s="275"/>
      <c r="O29" s="255"/>
      <c r="P29" s="256"/>
      <c r="Q29" s="256"/>
      <c r="R29" s="276"/>
      <c r="S29" s="277"/>
      <c r="T29" s="27">
        <f>+O29*R29</f>
        <v>0</v>
      </c>
      <c r="U29" s="7"/>
    </row>
    <row r="30" spans="1:21" ht="10.7" customHeight="1" x14ac:dyDescent="0.2">
      <c r="A30" s="278"/>
      <c r="B30" s="279"/>
      <c r="C30" s="279"/>
      <c r="D30" s="279"/>
      <c r="E30" s="279"/>
      <c r="F30" s="279"/>
      <c r="G30" s="279"/>
      <c r="H30" s="226"/>
      <c r="I30" s="226"/>
      <c r="J30" s="226"/>
      <c r="K30" s="226"/>
      <c r="L30" s="226"/>
      <c r="M30" s="226"/>
      <c r="N30" s="226"/>
      <c r="O30" s="226"/>
      <c r="P30" s="226"/>
      <c r="Q30" s="226"/>
      <c r="R30" s="226"/>
      <c r="S30" s="226"/>
      <c r="T30" s="226"/>
      <c r="U30" s="226"/>
    </row>
    <row r="31" spans="1:21" ht="15.2" customHeight="1" x14ac:dyDescent="0.2">
      <c r="A31" s="265" t="s">
        <v>64</v>
      </c>
      <c r="B31" s="266"/>
      <c r="C31" s="266"/>
      <c r="D31" s="266"/>
      <c r="E31" s="266"/>
      <c r="F31" s="266"/>
      <c r="G31" s="266"/>
      <c r="H31" s="231"/>
      <c r="I31" s="232"/>
      <c r="J31" s="232"/>
      <c r="K31" s="153"/>
      <c r="L31" s="153"/>
      <c r="M31" s="267" t="s">
        <v>127</v>
      </c>
      <c r="N31" s="245"/>
      <c r="O31" s="245"/>
      <c r="P31" s="245"/>
      <c r="Q31" s="245"/>
      <c r="R31" s="245"/>
      <c r="S31" s="245"/>
      <c r="T31" s="267" t="s">
        <v>0</v>
      </c>
      <c r="U31" s="267" t="s">
        <v>7</v>
      </c>
    </row>
    <row r="32" spans="1:21" ht="14.45" customHeight="1" x14ac:dyDescent="0.2">
      <c r="A32" s="266"/>
      <c r="B32" s="266"/>
      <c r="C32" s="266"/>
      <c r="D32" s="266"/>
      <c r="E32" s="266"/>
      <c r="F32" s="266"/>
      <c r="G32" s="266"/>
      <c r="H32" s="216" t="s">
        <v>8</v>
      </c>
      <c r="I32" s="215"/>
      <c r="J32" s="215"/>
      <c r="K32" s="152" t="s">
        <v>61</v>
      </c>
      <c r="L32" s="152" t="s">
        <v>68</v>
      </c>
      <c r="M32" s="267" t="s">
        <v>51</v>
      </c>
      <c r="N32" s="245"/>
      <c r="O32" s="267" t="s">
        <v>34</v>
      </c>
      <c r="P32" s="245"/>
      <c r="Q32" s="245"/>
      <c r="R32" s="268" t="s">
        <v>37</v>
      </c>
      <c r="S32" s="269"/>
      <c r="T32" s="245"/>
      <c r="U32" s="245"/>
    </row>
    <row r="33" spans="1:25" s="134" customFormat="1" ht="15.75" customHeight="1" x14ac:dyDescent="0.2">
      <c r="A33" s="244" t="s">
        <v>153</v>
      </c>
      <c r="B33" s="197"/>
      <c r="C33" s="197"/>
      <c r="D33" s="197"/>
      <c r="E33" s="197"/>
      <c r="F33" s="197"/>
      <c r="G33" s="197"/>
      <c r="H33" s="280" t="s">
        <v>6</v>
      </c>
      <c r="I33" s="281"/>
      <c r="J33" s="281"/>
      <c r="K33" s="112">
        <f>IF(H35&gt;0,0,IF(W3=0,IF(W6&lt;12,IF(W6&gt;=6,1,0),0),0))</f>
        <v>0</v>
      </c>
      <c r="L33" s="9">
        <v>307</v>
      </c>
      <c r="M33" s="127"/>
      <c r="N33" s="130">
        <f>IF(K33&gt;0,(+L33*0.2)*M33,0)</f>
        <v>0</v>
      </c>
      <c r="O33" s="160"/>
      <c r="P33" s="282">
        <f>IF(K33&gt;0,(+L33*0.3)*O33,0)</f>
        <v>0</v>
      </c>
      <c r="Q33" s="283"/>
      <c r="R33" s="128"/>
      <c r="S33" s="131">
        <f>IF(K33&gt;0,(+L33*0.5)*R33,0)</f>
        <v>0</v>
      </c>
      <c r="T33" s="27">
        <f>ROUND(IF(((+K33*L33)-P33-S33)&lt;0,0,((+K33*L33)-P33-S33-N33)),0)</f>
        <v>0</v>
      </c>
      <c r="U33" s="7"/>
      <c r="V33" s="132"/>
      <c r="W33" s="132"/>
      <c r="X33" s="133"/>
      <c r="Y33" s="133"/>
    </row>
    <row r="34" spans="1:25" s="134" customFormat="1" ht="15.75" customHeight="1" x14ac:dyDescent="0.2">
      <c r="A34" s="244" t="s">
        <v>26</v>
      </c>
      <c r="B34" s="197"/>
      <c r="C34" s="197"/>
      <c r="D34" s="197"/>
      <c r="E34" s="197"/>
      <c r="F34" s="197"/>
      <c r="G34" s="197"/>
      <c r="H34" s="280" t="s">
        <v>6</v>
      </c>
      <c r="I34" s="281"/>
      <c r="J34" s="281"/>
      <c r="K34" s="112">
        <f>IF(H36&gt;0,0,IF(W3=0,IF(W6&gt;=12,1,0),0))</f>
        <v>0</v>
      </c>
      <c r="L34" s="9">
        <v>570</v>
      </c>
      <c r="M34" s="127"/>
      <c r="N34" s="130">
        <f t="shared" ref="N34" si="0">IF(K34&gt;0,(+L34*0.2)*M34,0)</f>
        <v>0</v>
      </c>
      <c r="O34" s="160"/>
      <c r="P34" s="282">
        <f t="shared" ref="P34" si="1">IF(K34&gt;0,(+L34*0.3)*O34,0)</f>
        <v>0</v>
      </c>
      <c r="Q34" s="283"/>
      <c r="R34" s="128"/>
      <c r="S34" s="131">
        <f t="shared" ref="S34:S36" si="2">IF(K34&gt;0,(+L34*0.5)*R34,0)</f>
        <v>0</v>
      </c>
      <c r="T34" s="27">
        <f>ROUND(IF(((+K34*L34)-P34-S34)&lt;0,0,((+K34*L34)-P34-S34-N34)),0)</f>
        <v>0</v>
      </c>
      <c r="U34" s="7"/>
      <c r="V34" s="132"/>
      <c r="W34" s="132"/>
      <c r="X34" s="133"/>
      <c r="Y34" s="133"/>
    </row>
    <row r="35" spans="1:25" ht="15.95" customHeight="1" x14ac:dyDescent="0.2">
      <c r="A35" s="244" t="s">
        <v>128</v>
      </c>
      <c r="B35" s="245"/>
      <c r="C35" s="245"/>
      <c r="D35" s="245"/>
      <c r="E35" s="245"/>
      <c r="F35" s="245"/>
      <c r="G35" s="245"/>
      <c r="H35" s="240"/>
      <c r="I35" s="294"/>
      <c r="J35" s="294"/>
      <c r="K35" s="126">
        <f>IF(H35&gt;0,IF(W3=0,IF(W6&lt;12,IF(W6&gt;=6,1,0),0),0),0)</f>
        <v>0</v>
      </c>
      <c r="L35" s="163"/>
      <c r="M35" s="160"/>
      <c r="N35" s="130">
        <f>IF(K35&gt;0,(+L35*0.1)*M35,0)</f>
        <v>0</v>
      </c>
      <c r="O35" s="160"/>
      <c r="P35" s="282">
        <f>IF(K35&gt;0,(+L35*0.4)*O35,0)</f>
        <v>0</v>
      </c>
      <c r="Q35" s="283"/>
      <c r="R35" s="128"/>
      <c r="S35" s="131">
        <f t="shared" si="2"/>
        <v>0</v>
      </c>
      <c r="T35" s="27">
        <f>ROUND(IF((((+K35*L35)/3*2)-O35-S35)&lt;0,0,IF((((+K35*L35)/3*2)-P35-S35-N35)&lt;0,0,(((+K35*L35)/3*2)-P35-S35-N35))),0)</f>
        <v>0</v>
      </c>
      <c r="U35" s="7"/>
    </row>
    <row r="36" spans="1:25" ht="15.95" customHeight="1" x14ac:dyDescent="0.2">
      <c r="A36" s="244" t="s">
        <v>144</v>
      </c>
      <c r="B36" s="245"/>
      <c r="C36" s="245"/>
      <c r="D36" s="245"/>
      <c r="E36" s="245"/>
      <c r="F36" s="245"/>
      <c r="G36" s="245"/>
      <c r="H36" s="240"/>
      <c r="I36" s="294"/>
      <c r="J36" s="294"/>
      <c r="K36" s="126">
        <f>IF(H36&gt;0,IF(W3=0,IF(W6&gt;=12,1,0),0),0)</f>
        <v>0</v>
      </c>
      <c r="L36" s="163"/>
      <c r="M36" s="160"/>
      <c r="N36" s="130">
        <f>IF(K36&gt;0,(+L36*0.1)*M36,0)</f>
        <v>0</v>
      </c>
      <c r="O36" s="160"/>
      <c r="P36" s="282">
        <f>IF(K36&gt;0,(+L36*0.4)*O36,0)</f>
        <v>0</v>
      </c>
      <c r="Q36" s="283"/>
      <c r="R36" s="128"/>
      <c r="S36" s="131">
        <f t="shared" si="2"/>
        <v>0</v>
      </c>
      <c r="T36" s="27">
        <f>ROUND(IF(((+K36*L36)-P36-S36)&lt;0,0,((+K36*L36)-P36-S36-N36)),0)</f>
        <v>0</v>
      </c>
      <c r="U36" s="7"/>
    </row>
    <row r="37" spans="1:25" ht="14.45" customHeight="1" x14ac:dyDescent="0.2">
      <c r="A37" s="284" t="s">
        <v>129</v>
      </c>
      <c r="B37" s="285"/>
      <c r="C37" s="285"/>
      <c r="D37" s="285"/>
      <c r="E37" s="285"/>
      <c r="F37" s="285"/>
      <c r="G37" s="285"/>
      <c r="H37" s="285"/>
      <c r="I37" s="285"/>
      <c r="J37" s="285"/>
      <c r="K37" s="285"/>
      <c r="L37" s="285"/>
      <c r="M37" s="285"/>
      <c r="N37" s="285"/>
      <c r="O37" s="285"/>
      <c r="P37" s="285"/>
      <c r="Q37" s="285"/>
      <c r="R37" s="285"/>
      <c r="S37" s="285"/>
      <c r="T37" s="285"/>
      <c r="U37" s="285"/>
    </row>
    <row r="38" spans="1:25" ht="13.7" customHeight="1" x14ac:dyDescent="0.2">
      <c r="A38" s="286" t="s">
        <v>86</v>
      </c>
      <c r="B38" s="287"/>
      <c r="C38" s="287"/>
      <c r="D38" s="287"/>
      <c r="E38" s="287"/>
      <c r="F38" s="287"/>
      <c r="G38" s="287"/>
      <c r="H38" s="287"/>
      <c r="I38" s="287"/>
      <c r="J38" s="287"/>
      <c r="K38" s="287"/>
      <c r="L38" s="287"/>
      <c r="M38" s="287"/>
      <c r="N38" s="287"/>
      <c r="O38" s="287"/>
      <c r="P38" s="287"/>
      <c r="Q38" s="287"/>
      <c r="R38" s="287"/>
      <c r="S38" s="287"/>
      <c r="T38" s="287"/>
      <c r="U38" s="287"/>
    </row>
    <row r="39" spans="1:25" ht="25.5" customHeight="1" x14ac:dyDescent="0.2">
      <c r="A39" s="288" t="s">
        <v>145</v>
      </c>
      <c r="B39" s="215"/>
      <c r="C39" s="215"/>
      <c r="D39" s="215"/>
      <c r="E39" s="215"/>
      <c r="F39" s="215"/>
      <c r="G39" s="215"/>
      <c r="H39" s="215"/>
      <c r="I39" s="215"/>
      <c r="J39" s="215"/>
      <c r="K39" s="215"/>
      <c r="L39" s="215"/>
      <c r="M39" s="215"/>
      <c r="N39" s="215"/>
      <c r="O39" s="215"/>
      <c r="P39" s="215"/>
      <c r="Q39" s="215"/>
      <c r="R39" s="215"/>
      <c r="S39" s="215"/>
      <c r="T39" s="215"/>
      <c r="U39" s="215"/>
    </row>
    <row r="40" spans="1:25" ht="8.4499999999999993" customHeight="1" x14ac:dyDescent="0.2">
      <c r="A40" s="225"/>
      <c r="B40" s="226"/>
      <c r="C40" s="226"/>
      <c r="D40" s="226"/>
      <c r="E40" s="226"/>
      <c r="F40" s="226"/>
      <c r="G40" s="226"/>
      <c r="H40" s="226"/>
      <c r="I40" s="226"/>
      <c r="J40" s="226"/>
      <c r="K40" s="226"/>
      <c r="L40" s="226"/>
      <c r="M40" s="226"/>
      <c r="N40" s="226"/>
      <c r="O40" s="226"/>
      <c r="P40" s="226"/>
      <c r="Q40" s="226"/>
      <c r="R40" s="226"/>
      <c r="S40" s="226"/>
      <c r="T40" s="226"/>
      <c r="U40" s="226"/>
    </row>
    <row r="41" spans="1:25" ht="16.7" customHeight="1" x14ac:dyDescent="0.2">
      <c r="A41" s="289" t="s">
        <v>106</v>
      </c>
      <c r="B41" s="290"/>
      <c r="C41" s="290"/>
      <c r="D41" s="290"/>
      <c r="E41" s="290"/>
      <c r="F41" s="290"/>
      <c r="G41" s="290"/>
      <c r="H41" s="290"/>
      <c r="I41" s="290"/>
      <c r="J41" s="290"/>
      <c r="K41" s="290"/>
      <c r="L41" s="290"/>
      <c r="M41" s="291"/>
      <c r="N41" s="291"/>
      <c r="O41" s="291"/>
      <c r="P41" s="291"/>
      <c r="Q41" s="291"/>
      <c r="R41" s="291"/>
      <c r="S41" s="290"/>
      <c r="T41" s="290"/>
      <c r="U41" s="290"/>
    </row>
    <row r="42" spans="1:25" ht="15.95" customHeight="1" x14ac:dyDescent="0.2">
      <c r="A42" s="233" t="s">
        <v>31</v>
      </c>
      <c r="B42" s="232"/>
      <c r="C42" s="232"/>
      <c r="D42" s="232"/>
      <c r="E42" s="232"/>
      <c r="F42" s="232"/>
      <c r="G42" s="232"/>
      <c r="H42" s="232"/>
      <c r="I42" s="232"/>
      <c r="J42" s="232"/>
      <c r="K42" s="232"/>
      <c r="L42" s="260"/>
      <c r="M42" s="292" t="s">
        <v>54</v>
      </c>
      <c r="N42" s="293"/>
      <c r="O42" s="293"/>
      <c r="P42" s="293"/>
      <c r="Q42" s="293"/>
      <c r="R42" s="149"/>
      <c r="S42" s="154" t="s">
        <v>55</v>
      </c>
      <c r="T42" s="153" t="s">
        <v>22</v>
      </c>
      <c r="U42" s="153" t="s">
        <v>5</v>
      </c>
    </row>
    <row r="43" spans="1:25" ht="15.2" customHeight="1" x14ac:dyDescent="0.2">
      <c r="A43" s="299" t="s">
        <v>16</v>
      </c>
      <c r="B43" s="215"/>
      <c r="C43" s="215"/>
      <c r="D43" s="215"/>
      <c r="E43" s="215"/>
      <c r="F43" s="215"/>
      <c r="G43" s="215"/>
      <c r="H43" s="215"/>
      <c r="I43" s="215"/>
      <c r="J43" s="215"/>
      <c r="K43" s="215"/>
      <c r="L43" s="300"/>
      <c r="M43" s="301" t="s">
        <v>17</v>
      </c>
      <c r="N43" s="302"/>
      <c r="O43" s="162" t="s">
        <v>2</v>
      </c>
      <c r="P43" s="303" t="s">
        <v>11</v>
      </c>
      <c r="Q43" s="302"/>
      <c r="R43" s="123"/>
      <c r="S43" s="155" t="s">
        <v>45</v>
      </c>
      <c r="T43" s="152" t="s">
        <v>82</v>
      </c>
      <c r="U43" s="152" t="s">
        <v>58</v>
      </c>
    </row>
    <row r="44" spans="1:25" ht="16.7" customHeight="1" x14ac:dyDescent="0.2">
      <c r="A44" s="240"/>
      <c r="B44" s="241"/>
      <c r="C44" s="241"/>
      <c r="D44" s="241"/>
      <c r="E44" s="241"/>
      <c r="F44" s="241"/>
      <c r="G44" s="241"/>
      <c r="H44" s="241"/>
      <c r="I44" s="241"/>
      <c r="J44" s="241"/>
      <c r="K44" s="241"/>
      <c r="L44" s="241"/>
      <c r="M44" s="304"/>
      <c r="N44" s="305"/>
      <c r="O44" s="120" t="s">
        <v>2</v>
      </c>
      <c r="P44" s="306"/>
      <c r="Q44" s="306"/>
      <c r="R44" s="307"/>
      <c r="S44" s="7"/>
      <c r="T44" s="163"/>
      <c r="U44" s="7"/>
    </row>
    <row r="45" spans="1:25" ht="16.7" customHeight="1" x14ac:dyDescent="0.2">
      <c r="A45" s="240"/>
      <c r="B45" s="241"/>
      <c r="C45" s="241"/>
      <c r="D45" s="241"/>
      <c r="E45" s="241"/>
      <c r="F45" s="241"/>
      <c r="G45" s="241"/>
      <c r="H45" s="241"/>
      <c r="I45" s="241"/>
      <c r="J45" s="241"/>
      <c r="K45" s="241"/>
      <c r="L45" s="241"/>
      <c r="M45" s="295"/>
      <c r="N45" s="296"/>
      <c r="O45" s="19" t="s">
        <v>2</v>
      </c>
      <c r="P45" s="297"/>
      <c r="Q45" s="297"/>
      <c r="R45" s="298"/>
      <c r="S45" s="7"/>
      <c r="T45" s="163"/>
      <c r="U45" s="7"/>
    </row>
    <row r="46" spans="1:25" ht="16.7" customHeight="1" x14ac:dyDescent="0.2">
      <c r="A46" s="240"/>
      <c r="B46" s="241"/>
      <c r="C46" s="241"/>
      <c r="D46" s="241"/>
      <c r="E46" s="241"/>
      <c r="F46" s="241"/>
      <c r="G46" s="241"/>
      <c r="H46" s="241"/>
      <c r="I46" s="241"/>
      <c r="J46" s="241"/>
      <c r="K46" s="241"/>
      <c r="L46" s="241"/>
      <c r="M46" s="295"/>
      <c r="N46" s="296"/>
      <c r="O46" s="19" t="s">
        <v>2</v>
      </c>
      <c r="P46" s="297"/>
      <c r="Q46" s="297"/>
      <c r="R46" s="298"/>
      <c r="S46" s="7"/>
      <c r="T46" s="163"/>
      <c r="U46" s="7"/>
    </row>
    <row r="47" spans="1:25" ht="16.7" customHeight="1" x14ac:dyDescent="0.2">
      <c r="A47" s="240"/>
      <c r="B47" s="241"/>
      <c r="C47" s="241"/>
      <c r="D47" s="241"/>
      <c r="E47" s="241"/>
      <c r="F47" s="241"/>
      <c r="G47" s="241"/>
      <c r="H47" s="241"/>
      <c r="I47" s="241"/>
      <c r="J47" s="241"/>
      <c r="K47" s="241"/>
      <c r="L47" s="241"/>
      <c r="M47" s="295"/>
      <c r="N47" s="296"/>
      <c r="O47" s="19" t="s">
        <v>2</v>
      </c>
      <c r="P47" s="297"/>
      <c r="Q47" s="297"/>
      <c r="R47" s="298"/>
      <c r="S47" s="7"/>
      <c r="T47" s="163"/>
      <c r="U47" s="7"/>
    </row>
    <row r="48" spans="1:25" ht="10.7" customHeight="1" x14ac:dyDescent="0.2">
      <c r="A48" s="225"/>
      <c r="B48" s="226"/>
      <c r="C48" s="226"/>
      <c r="D48" s="226"/>
      <c r="E48" s="226"/>
      <c r="F48" s="226"/>
      <c r="G48" s="226"/>
      <c r="H48" s="226"/>
      <c r="I48" s="226"/>
      <c r="J48" s="226"/>
      <c r="K48" s="226"/>
      <c r="L48" s="226"/>
      <c r="M48" s="226"/>
      <c r="N48" s="226"/>
      <c r="O48" s="226"/>
      <c r="P48" s="226"/>
      <c r="Q48" s="226"/>
      <c r="R48" s="226"/>
      <c r="S48" s="226"/>
      <c r="T48" s="226"/>
      <c r="U48" s="226"/>
    </row>
    <row r="49" spans="1:24" ht="15.95" customHeight="1" x14ac:dyDescent="0.2">
      <c r="A49" s="309" t="s">
        <v>52</v>
      </c>
      <c r="B49" s="310"/>
      <c r="C49" s="310"/>
      <c r="D49" s="310"/>
      <c r="E49" s="310"/>
      <c r="F49" s="310"/>
      <c r="G49" s="310"/>
      <c r="H49" s="310"/>
      <c r="I49" s="310"/>
      <c r="J49" s="310"/>
      <c r="K49" s="114" t="s">
        <v>149</v>
      </c>
      <c r="L49" s="20"/>
      <c r="M49" s="267" t="s">
        <v>95</v>
      </c>
      <c r="N49" s="245"/>
      <c r="O49" s="245"/>
      <c r="P49" s="245"/>
      <c r="Q49" s="245"/>
      <c r="R49" s="245"/>
      <c r="S49" s="245"/>
      <c r="T49" s="153" t="s">
        <v>0</v>
      </c>
      <c r="U49" s="153" t="s">
        <v>7</v>
      </c>
    </row>
    <row r="50" spans="1:24" ht="16.7" customHeight="1" x14ac:dyDescent="0.2">
      <c r="A50" s="214" t="s">
        <v>93</v>
      </c>
      <c r="B50" s="215"/>
      <c r="C50" s="215"/>
      <c r="D50" s="216" t="s">
        <v>157</v>
      </c>
      <c r="E50" s="215"/>
      <c r="F50" s="215"/>
      <c r="G50" s="215"/>
      <c r="H50" s="215"/>
      <c r="I50" s="215"/>
      <c r="J50" s="215"/>
      <c r="K50" s="113">
        <f>IF(W3&gt;0,T3,0)</f>
        <v>0</v>
      </c>
      <c r="L50" s="152" t="s">
        <v>94</v>
      </c>
      <c r="M50" s="267" t="s">
        <v>51</v>
      </c>
      <c r="N50" s="245"/>
      <c r="O50" s="267" t="s">
        <v>34</v>
      </c>
      <c r="P50" s="245"/>
      <c r="Q50" s="245"/>
      <c r="R50" s="268" t="s">
        <v>37</v>
      </c>
      <c r="S50" s="269"/>
      <c r="T50" s="152"/>
      <c r="U50" s="152"/>
    </row>
    <row r="51" spans="1:24" ht="15.95" customHeight="1" x14ac:dyDescent="0.2">
      <c r="A51" s="244" t="s">
        <v>9</v>
      </c>
      <c r="B51" s="197"/>
      <c r="C51" s="197"/>
      <c r="D51" s="7"/>
      <c r="E51" s="158" t="s">
        <v>6</v>
      </c>
      <c r="F51" s="7"/>
      <c r="G51" s="240"/>
      <c r="H51" s="294"/>
      <c r="I51" s="294"/>
      <c r="J51" s="294"/>
      <c r="K51" s="160"/>
      <c r="L51" s="129">
        <v>780</v>
      </c>
      <c r="M51" s="160"/>
      <c r="N51" s="135">
        <f>IF(M51&gt;0,(+L51*V51)*M51,0)</f>
        <v>0</v>
      </c>
      <c r="O51" s="160"/>
      <c r="P51" s="308">
        <f>IF(O51&gt;0,(+L51*W51)*O51,0)</f>
        <v>0</v>
      </c>
      <c r="Q51" s="283"/>
      <c r="R51" s="128"/>
      <c r="S51" s="131">
        <f>IF(K51&gt;0,(+L51*X51)*R51,0)</f>
        <v>0</v>
      </c>
      <c r="T51" s="27">
        <f>ROUND(IF(((K51*L51)-N51-P51-S51)&lt;0,0,((K51*L51)-N51-P51-S51)),0)</f>
        <v>0</v>
      </c>
      <c r="U51" s="7"/>
      <c r="V51" s="136" t="b">
        <f>IF(AND(D51&gt;0,F51&gt;0),0,IF(AND(D51&lt;0,F51&lt;0),0,IF(D51&gt;0,0.2,IF(F51&gt;0,0.1))))</f>
        <v>0</v>
      </c>
      <c r="W51" s="136" t="b">
        <f>IF(AND(D51&gt;0,F51&gt;0),0,IF(AND(D51&lt;0,F51&lt;0),0,IF(D51&gt;0,0.3,IF(F51&gt;0,0.4))))</f>
        <v>0</v>
      </c>
      <c r="X51" s="136" t="b">
        <f>IF(AND(D51&gt;0,F51&gt;0),0,IF(AND(D51&lt;0,F51&lt;0),0,IF(D51&gt;0,0.5,IF(F51&gt;0,0.5))))</f>
        <v>0</v>
      </c>
    </row>
    <row r="52" spans="1:24" ht="17.45" customHeight="1" x14ac:dyDescent="0.2">
      <c r="A52" s="244" t="s">
        <v>46</v>
      </c>
      <c r="B52" s="197"/>
      <c r="C52" s="197"/>
      <c r="D52" s="7"/>
      <c r="E52" s="158" t="s">
        <v>6</v>
      </c>
      <c r="F52" s="7"/>
      <c r="G52" s="240"/>
      <c r="H52" s="294"/>
      <c r="I52" s="294"/>
      <c r="J52" s="294"/>
      <c r="K52" s="160"/>
      <c r="L52" s="129">
        <v>159</v>
      </c>
      <c r="M52" s="160"/>
      <c r="N52" s="135">
        <f t="shared" ref="N52:N54" si="3">IF(M52&gt;0,(+L52*V52)*M52,0)</f>
        <v>0</v>
      </c>
      <c r="O52" s="160"/>
      <c r="P52" s="308">
        <f t="shared" ref="P52:P54" si="4">IF(O52&gt;0,(+L52*W52)*O52,0)</f>
        <v>0</v>
      </c>
      <c r="Q52" s="283"/>
      <c r="R52" s="128"/>
      <c r="S52" s="131">
        <f t="shared" ref="S52:S54" si="5">IF(K52&gt;0,(+L52*X52)*R52,0)</f>
        <v>0</v>
      </c>
      <c r="T52" s="27">
        <f>ROUND(IF(((K52*L52)-N52-P52-S52)&lt;0,0,((K52*L52)-N52-P52-S52)),0)</f>
        <v>0</v>
      </c>
      <c r="U52" s="7"/>
      <c r="V52" s="137" t="b">
        <f>IF(AND(D52&gt;0,F52&gt;0),0,IF(AND(D52&lt;0,F52&lt;0),0,IF(D52&gt;0,0.2,IF(F52&gt;0,0.1))))</f>
        <v>0</v>
      </c>
      <c r="W52" s="136" t="b">
        <f>IF(AND(D52&gt;0,F52&gt;0),0,IF(AND(D52&lt;0,F52&lt;0),0,IF(D52&gt;0,0.3,IF(F52&gt;0,0.4))))</f>
        <v>0</v>
      </c>
      <c r="X52" s="136" t="b">
        <f>IF(AND(D52&gt;0,F52&gt;0),0,IF(AND(D52&lt;0,F52&lt;0),0,IF(D52&gt;0,0.5,IF(F52&gt;0,0.5))))</f>
        <v>0</v>
      </c>
    </row>
    <row r="53" spans="1:24" ht="17.45" customHeight="1" x14ac:dyDescent="0.2">
      <c r="A53" s="244" t="s">
        <v>57</v>
      </c>
      <c r="B53" s="197"/>
      <c r="C53" s="197"/>
      <c r="D53" s="7"/>
      <c r="E53" s="158" t="s">
        <v>6</v>
      </c>
      <c r="F53" s="7"/>
      <c r="G53" s="240"/>
      <c r="H53" s="294"/>
      <c r="I53" s="294"/>
      <c r="J53" s="294"/>
      <c r="K53" s="160"/>
      <c r="L53" s="129">
        <v>88</v>
      </c>
      <c r="M53" s="160"/>
      <c r="N53" s="135">
        <f t="shared" si="3"/>
        <v>0</v>
      </c>
      <c r="O53" s="160"/>
      <c r="P53" s="308">
        <f t="shared" si="4"/>
        <v>0</v>
      </c>
      <c r="Q53" s="283"/>
      <c r="R53" s="128"/>
      <c r="S53" s="131">
        <f t="shared" si="5"/>
        <v>0</v>
      </c>
      <c r="T53" s="27">
        <f>ROUND(IF(((K53*L53)-N53-P53-S53)&lt;0,0,((K53*L53)-N53-P53-S53)),0)</f>
        <v>0</v>
      </c>
      <c r="U53" s="7"/>
      <c r="V53" s="137" t="b">
        <f>IF(AND(D53&gt;0,F53&gt;0),0,IF(AND(D53&lt;0,F53&lt;0),0,IF(D53&gt;0,0.2,IF(F53&gt;0,0.1))))</f>
        <v>0</v>
      </c>
      <c r="W53" s="136" t="b">
        <f>IF(AND(D53&gt;0,F53&gt;0),0,IF(AND(D53&lt;0,F53&lt;0),0,IF(D53&gt;0,0.3,IF(F53&gt;0,0.4))))</f>
        <v>0</v>
      </c>
      <c r="X53" s="136" t="b">
        <f>IF(AND(D53&gt;0,F53&gt;0),0,IF(AND(D53&lt;0,F53&lt;0),0,IF(D53&gt;0,0.5,IF(F53&gt;0,0.5))))</f>
        <v>0</v>
      </c>
    </row>
    <row r="54" spans="1:24" ht="15.95" customHeight="1" x14ac:dyDescent="0.2">
      <c r="A54" s="240"/>
      <c r="B54" s="294"/>
      <c r="C54" s="294"/>
      <c r="D54" s="7"/>
      <c r="E54" s="158" t="s">
        <v>6</v>
      </c>
      <c r="F54" s="7"/>
      <c r="G54" s="240"/>
      <c r="H54" s="294"/>
      <c r="I54" s="294"/>
      <c r="J54" s="294"/>
      <c r="K54" s="160"/>
      <c r="L54" s="129"/>
      <c r="M54" s="160"/>
      <c r="N54" s="135">
        <f t="shared" si="3"/>
        <v>0</v>
      </c>
      <c r="O54" s="160"/>
      <c r="P54" s="308">
        <f t="shared" si="4"/>
        <v>0</v>
      </c>
      <c r="Q54" s="283"/>
      <c r="R54" s="128"/>
      <c r="S54" s="131">
        <f t="shared" si="5"/>
        <v>0</v>
      </c>
      <c r="T54" s="27">
        <f>ROUND(IF(((K54*L54)-N54-P54-S54)&lt;0,0,((K54*L54)-N54-P54-S54)),0)</f>
        <v>0</v>
      </c>
      <c r="U54" s="7"/>
      <c r="V54" s="137" t="b">
        <f>IF(AND(D54&gt;0,F54&gt;0),0,IF(AND(D54&lt;0,F54&lt;0),0,IF(D54&gt;0,0.2,IF(F54&gt;0,0.1))))</f>
        <v>0</v>
      </c>
      <c r="W54" s="136" t="b">
        <f>IF(AND(D54&gt;0,F54&gt;0),0,IF(AND(D54&lt;0,F54&lt;0),0,IF(D54&gt;0,0.3,IF(F54&gt;0,0.4))))</f>
        <v>0</v>
      </c>
      <c r="X54" s="136" t="b">
        <f>IF(AND(D54&gt;0,F54&gt;0),0,IF(AND(D54&lt;0,F54&lt;0),0,IF(D54&gt;0,0.5,IF(F54&gt;0,0.5))))</f>
        <v>0</v>
      </c>
    </row>
    <row r="55" spans="1:24" ht="14.45" customHeight="1" x14ac:dyDescent="0.2">
      <c r="A55" s="284" t="s">
        <v>159</v>
      </c>
      <c r="B55" s="285"/>
      <c r="C55" s="285"/>
      <c r="D55" s="285"/>
      <c r="E55" s="285"/>
      <c r="F55" s="285"/>
      <c r="G55" s="285"/>
      <c r="H55" s="285"/>
      <c r="I55" s="285"/>
      <c r="J55" s="285"/>
      <c r="K55" s="285"/>
      <c r="L55" s="285"/>
      <c r="M55" s="285"/>
      <c r="N55" s="285"/>
      <c r="O55" s="285"/>
      <c r="P55" s="285"/>
      <c r="Q55" s="285"/>
      <c r="R55" s="285"/>
      <c r="S55" s="285"/>
      <c r="T55" s="285"/>
      <c r="U55" s="285"/>
    </row>
    <row r="56" spans="1:24" ht="13.7" customHeight="1" x14ac:dyDescent="0.2">
      <c r="A56" s="286" t="s">
        <v>160</v>
      </c>
      <c r="B56" s="287"/>
      <c r="C56" s="287"/>
      <c r="D56" s="287"/>
      <c r="E56" s="287"/>
      <c r="F56" s="287"/>
      <c r="G56" s="287"/>
      <c r="H56" s="287"/>
      <c r="I56" s="287"/>
      <c r="J56" s="287"/>
      <c r="K56" s="287"/>
      <c r="L56" s="287"/>
      <c r="M56" s="287"/>
      <c r="N56" s="287"/>
      <c r="O56" s="287"/>
      <c r="P56" s="287"/>
      <c r="Q56" s="287"/>
      <c r="R56" s="287"/>
      <c r="S56" s="287"/>
      <c r="T56" s="287"/>
      <c r="U56" s="287"/>
    </row>
    <row r="57" spans="1:24" ht="13.7" customHeight="1" x14ac:dyDescent="0.2">
      <c r="A57" s="286" t="s">
        <v>156</v>
      </c>
      <c r="B57" s="287"/>
      <c r="C57" s="287"/>
      <c r="D57" s="287"/>
      <c r="E57" s="287"/>
      <c r="F57" s="287"/>
      <c r="G57" s="287"/>
      <c r="H57" s="287"/>
      <c r="I57" s="287"/>
      <c r="J57" s="287"/>
      <c r="K57" s="287"/>
      <c r="L57" s="287"/>
      <c r="M57" s="287"/>
      <c r="N57" s="287"/>
      <c r="O57" s="287"/>
      <c r="P57" s="287"/>
      <c r="Q57" s="287"/>
      <c r="R57" s="287"/>
      <c r="S57" s="287"/>
      <c r="T57" s="287"/>
      <c r="U57" s="287"/>
    </row>
    <row r="58" spans="1:24" ht="14.45" customHeight="1" x14ac:dyDescent="0.2">
      <c r="A58" s="288" t="s">
        <v>87</v>
      </c>
      <c r="B58" s="215"/>
      <c r="C58" s="215"/>
      <c r="D58" s="215"/>
      <c r="E58" s="215"/>
      <c r="F58" s="215"/>
      <c r="G58" s="215"/>
      <c r="H58" s="215"/>
      <c r="I58" s="215"/>
      <c r="J58" s="215"/>
      <c r="K58" s="215"/>
      <c r="L58" s="215"/>
      <c r="M58" s="215"/>
      <c r="N58" s="215"/>
      <c r="O58" s="215"/>
      <c r="P58" s="215"/>
      <c r="Q58" s="215"/>
      <c r="R58" s="215"/>
      <c r="S58" s="215"/>
      <c r="T58" s="215"/>
      <c r="U58" s="215"/>
    </row>
    <row r="59" spans="1:24" ht="10.7" customHeight="1" x14ac:dyDescent="0.2">
      <c r="A59" s="225"/>
      <c r="B59" s="226"/>
      <c r="C59" s="226"/>
      <c r="D59" s="226"/>
      <c r="E59" s="226"/>
      <c r="F59" s="226"/>
      <c r="G59" s="226"/>
      <c r="H59" s="226"/>
      <c r="I59" s="226"/>
      <c r="J59" s="226"/>
      <c r="K59" s="226"/>
      <c r="L59" s="226"/>
      <c r="M59" s="226"/>
      <c r="N59" s="226"/>
      <c r="O59" s="226"/>
      <c r="P59" s="226"/>
      <c r="Q59" s="226"/>
      <c r="R59" s="226"/>
      <c r="S59" s="226"/>
      <c r="T59" s="226"/>
      <c r="U59" s="226"/>
    </row>
    <row r="60" spans="1:24" ht="16.7" customHeight="1" x14ac:dyDescent="0.2">
      <c r="A60" s="309" t="s">
        <v>3</v>
      </c>
      <c r="B60" s="309"/>
      <c r="C60" s="309"/>
      <c r="D60" s="309"/>
      <c r="E60" s="309"/>
      <c r="F60" s="309"/>
      <c r="G60" s="309"/>
      <c r="H60" s="309"/>
      <c r="I60" s="309"/>
      <c r="J60" s="309"/>
      <c r="K60" s="309"/>
      <c r="L60" s="309"/>
      <c r="M60" s="309"/>
      <c r="N60" s="309"/>
      <c r="O60" s="269" t="s">
        <v>61</v>
      </c>
      <c r="P60" s="245"/>
      <c r="Q60" s="245"/>
      <c r="R60" s="268" t="s">
        <v>68</v>
      </c>
      <c r="S60" s="269"/>
      <c r="T60" s="161" t="s">
        <v>0</v>
      </c>
      <c r="U60" s="161" t="s">
        <v>7</v>
      </c>
    </row>
    <row r="61" spans="1:24" ht="16.7" customHeight="1" x14ac:dyDescent="0.2">
      <c r="A61" s="311" t="s">
        <v>141</v>
      </c>
      <c r="B61" s="311"/>
      <c r="C61" s="311"/>
      <c r="D61" s="311"/>
      <c r="E61" s="311"/>
      <c r="F61" s="311"/>
      <c r="G61" s="311"/>
      <c r="H61" s="311"/>
      <c r="I61" s="311"/>
      <c r="J61" s="311"/>
      <c r="K61" s="311"/>
      <c r="L61" s="311"/>
      <c r="M61" s="311"/>
      <c r="N61" s="311"/>
      <c r="O61" s="312"/>
      <c r="P61" s="313"/>
      <c r="Q61" s="313"/>
      <c r="R61" s="314">
        <v>435</v>
      </c>
      <c r="S61" s="315"/>
      <c r="T61" s="27">
        <f>+O61*R61</f>
        <v>0</v>
      </c>
      <c r="U61" s="7"/>
    </row>
    <row r="62" spans="1:24" ht="12.2" customHeight="1" x14ac:dyDescent="0.2">
      <c r="A62" s="318"/>
      <c r="B62" s="279"/>
      <c r="C62" s="279"/>
      <c r="D62" s="279"/>
      <c r="E62" s="279"/>
      <c r="F62" s="279"/>
      <c r="G62" s="279"/>
      <c r="H62" s="279"/>
      <c r="I62" s="279"/>
      <c r="J62" s="279"/>
      <c r="K62" s="279"/>
      <c r="L62" s="279"/>
      <c r="M62" s="279"/>
      <c r="N62" s="279"/>
      <c r="O62" s="226"/>
      <c r="P62" s="226"/>
      <c r="Q62" s="226"/>
      <c r="R62" s="226"/>
      <c r="S62" s="226"/>
      <c r="T62" s="226"/>
      <c r="U62" s="226"/>
    </row>
    <row r="63" spans="1:24" ht="15.2" customHeight="1" x14ac:dyDescent="0.2">
      <c r="A63" s="309" t="s">
        <v>49</v>
      </c>
      <c r="B63" s="310"/>
      <c r="C63" s="310"/>
      <c r="D63" s="310"/>
      <c r="E63" s="310"/>
      <c r="F63" s="310"/>
      <c r="G63" s="310"/>
      <c r="H63" s="310"/>
      <c r="I63" s="310"/>
      <c r="J63" s="310"/>
      <c r="K63" s="310"/>
      <c r="L63" s="310"/>
      <c r="M63" s="310"/>
      <c r="N63" s="310"/>
      <c r="O63" s="310"/>
      <c r="P63" s="310"/>
      <c r="Q63" s="319"/>
      <c r="R63" s="320" t="s">
        <v>152</v>
      </c>
      <c r="S63" s="320"/>
      <c r="T63" s="154" t="s">
        <v>22</v>
      </c>
      <c r="U63" s="153" t="s">
        <v>5</v>
      </c>
    </row>
    <row r="64" spans="1:24" ht="15.95" customHeight="1" x14ac:dyDescent="0.2">
      <c r="A64" s="321" t="s">
        <v>76</v>
      </c>
      <c r="B64" s="322"/>
      <c r="C64" s="322"/>
      <c r="D64" s="322"/>
      <c r="E64" s="322"/>
      <c r="F64" s="322"/>
      <c r="G64" s="322"/>
      <c r="H64" s="322"/>
      <c r="I64" s="322"/>
      <c r="J64" s="322"/>
      <c r="K64" s="322"/>
      <c r="L64" s="322"/>
      <c r="M64" s="322"/>
      <c r="N64" s="322"/>
      <c r="O64" s="322"/>
      <c r="P64" s="322"/>
      <c r="Q64" s="323"/>
      <c r="R64" s="320"/>
      <c r="S64" s="320"/>
      <c r="T64" s="155" t="s">
        <v>82</v>
      </c>
      <c r="U64" s="152" t="s">
        <v>58</v>
      </c>
    </row>
    <row r="65" spans="1:25" ht="16.7" customHeight="1" x14ac:dyDescent="0.2">
      <c r="A65" s="240"/>
      <c r="B65" s="241"/>
      <c r="C65" s="241"/>
      <c r="D65" s="241"/>
      <c r="E65" s="241"/>
      <c r="F65" s="241"/>
      <c r="G65" s="241"/>
      <c r="H65" s="241"/>
      <c r="I65" s="241"/>
      <c r="J65" s="241"/>
      <c r="K65" s="241"/>
      <c r="L65" s="241"/>
      <c r="M65" s="241"/>
      <c r="N65" s="241"/>
      <c r="O65" s="241"/>
      <c r="P65" s="241"/>
      <c r="Q65" s="241"/>
      <c r="R65" s="324"/>
      <c r="S65" s="325"/>
      <c r="T65" s="163"/>
      <c r="U65" s="7"/>
    </row>
    <row r="66" spans="1:25" ht="16.7" customHeight="1" x14ac:dyDescent="0.2">
      <c r="A66" s="240"/>
      <c r="B66" s="241"/>
      <c r="C66" s="241"/>
      <c r="D66" s="241"/>
      <c r="E66" s="241"/>
      <c r="F66" s="241"/>
      <c r="G66" s="241"/>
      <c r="H66" s="241"/>
      <c r="I66" s="241"/>
      <c r="J66" s="241"/>
      <c r="K66" s="241"/>
      <c r="L66" s="241"/>
      <c r="M66" s="241"/>
      <c r="N66" s="241"/>
      <c r="O66" s="241"/>
      <c r="P66" s="241"/>
      <c r="Q66" s="241"/>
      <c r="R66" s="316"/>
      <c r="S66" s="317"/>
      <c r="T66" s="163"/>
      <c r="U66" s="7"/>
    </row>
    <row r="67" spans="1:25" ht="16.7" customHeight="1" x14ac:dyDescent="0.2">
      <c r="A67" s="240"/>
      <c r="B67" s="241"/>
      <c r="C67" s="241"/>
      <c r="D67" s="241"/>
      <c r="E67" s="241"/>
      <c r="F67" s="241"/>
      <c r="G67" s="241"/>
      <c r="H67" s="241"/>
      <c r="I67" s="241"/>
      <c r="J67" s="241"/>
      <c r="K67" s="241"/>
      <c r="L67" s="241"/>
      <c r="M67" s="241"/>
      <c r="N67" s="241"/>
      <c r="O67" s="241"/>
      <c r="P67" s="241"/>
      <c r="Q67" s="241"/>
      <c r="R67" s="316"/>
      <c r="S67" s="317"/>
      <c r="T67" s="163"/>
      <c r="U67" s="7"/>
    </row>
    <row r="68" spans="1:25" ht="16.7" customHeight="1" x14ac:dyDescent="0.2">
      <c r="A68" s="240"/>
      <c r="B68" s="241"/>
      <c r="C68" s="241"/>
      <c r="D68" s="241"/>
      <c r="E68" s="241"/>
      <c r="F68" s="241"/>
      <c r="G68" s="241"/>
      <c r="H68" s="241"/>
      <c r="I68" s="241"/>
      <c r="J68" s="241"/>
      <c r="K68" s="241"/>
      <c r="L68" s="241"/>
      <c r="M68" s="241"/>
      <c r="N68" s="241"/>
      <c r="O68" s="241"/>
      <c r="P68" s="241"/>
      <c r="Q68" s="241"/>
      <c r="R68" s="316"/>
      <c r="S68" s="317"/>
      <c r="T68" s="163"/>
      <c r="U68" s="7"/>
    </row>
    <row r="69" spans="1:25" ht="9.1999999999999993" customHeight="1" x14ac:dyDescent="0.2">
      <c r="A69" s="333"/>
      <c r="B69" s="246"/>
      <c r="C69" s="246"/>
      <c r="D69" s="246"/>
      <c r="E69" s="246"/>
      <c r="F69" s="246"/>
      <c r="G69" s="246"/>
      <c r="H69" s="246"/>
      <c r="I69" s="246"/>
      <c r="J69" s="246"/>
      <c r="K69" s="246"/>
      <c r="L69" s="246"/>
      <c r="M69" s="246"/>
      <c r="N69" s="246"/>
      <c r="O69" s="246"/>
      <c r="P69" s="246"/>
      <c r="Q69" s="246"/>
      <c r="R69" s="246"/>
      <c r="S69" s="246"/>
      <c r="T69" s="246"/>
      <c r="U69" s="246"/>
    </row>
    <row r="70" spans="1:25" ht="18.2" customHeight="1" x14ac:dyDescent="0.2">
      <c r="A70" s="184" t="s">
        <v>30</v>
      </c>
      <c r="B70" s="245"/>
      <c r="C70" s="245"/>
      <c r="D70" s="245"/>
      <c r="E70" s="245"/>
      <c r="F70" s="245"/>
      <c r="G70" s="245"/>
      <c r="H70" s="245"/>
      <c r="I70" s="245"/>
      <c r="J70" s="245"/>
      <c r="K70" s="245"/>
      <c r="L70" s="245"/>
      <c r="M70" s="245"/>
      <c r="N70" s="245"/>
      <c r="O70" s="245"/>
      <c r="P70" s="245"/>
      <c r="Q70" s="245"/>
      <c r="R70" s="245"/>
      <c r="S70" s="245"/>
      <c r="T70" s="29">
        <f>+T22+SUM(T26:T29)+SUM(T33:T36)+SUM(T51:T54)+T61+SUM(T44:T47)+SUM(T65:T68)</f>
        <v>0</v>
      </c>
      <c r="U70" s="158"/>
    </row>
    <row r="71" spans="1:25" ht="15.95" customHeight="1" x14ac:dyDescent="0.2">
      <c r="A71" s="244" t="s">
        <v>69</v>
      </c>
      <c r="B71" s="245"/>
      <c r="C71" s="245"/>
      <c r="D71" s="245"/>
      <c r="E71" s="245"/>
      <c r="F71" s="240"/>
      <c r="G71" s="241"/>
      <c r="H71" s="241"/>
      <c r="I71" s="241"/>
      <c r="J71" s="241"/>
      <c r="K71" s="241"/>
      <c r="L71" s="241"/>
      <c r="M71" s="241"/>
      <c r="N71" s="241"/>
      <c r="O71" s="241"/>
      <c r="P71" s="241"/>
      <c r="Q71" s="241"/>
      <c r="R71" s="241"/>
      <c r="S71" s="241"/>
      <c r="T71" s="163"/>
      <c r="U71" s="7"/>
    </row>
    <row r="72" spans="1:25" ht="16.7" customHeight="1" x14ac:dyDescent="0.2">
      <c r="A72" s="244" t="s">
        <v>43</v>
      </c>
      <c r="B72" s="245"/>
      <c r="C72" s="245"/>
      <c r="D72" s="245"/>
      <c r="E72" s="245"/>
      <c r="F72" s="240"/>
      <c r="G72" s="241"/>
      <c r="H72" s="241"/>
      <c r="I72" s="241"/>
      <c r="J72" s="241"/>
      <c r="K72" s="241"/>
      <c r="L72" s="241"/>
      <c r="M72" s="241"/>
      <c r="N72" s="241"/>
      <c r="O72" s="241"/>
      <c r="P72" s="241"/>
      <c r="Q72" s="241"/>
      <c r="R72" s="241"/>
      <c r="S72" s="241"/>
      <c r="T72" s="163"/>
      <c r="U72" s="7"/>
    </row>
    <row r="73" spans="1:25" ht="17.45" customHeight="1" x14ac:dyDescent="0.2">
      <c r="A73" s="326" t="s">
        <v>124</v>
      </c>
      <c r="B73" s="245"/>
      <c r="C73" s="245"/>
      <c r="D73" s="245"/>
      <c r="E73" s="245"/>
      <c r="F73" s="245"/>
      <c r="G73" s="245"/>
      <c r="H73" s="245"/>
      <c r="I73" s="245"/>
      <c r="J73" s="245"/>
      <c r="K73" s="245"/>
      <c r="L73" s="245"/>
      <c r="M73" s="245"/>
      <c r="N73" s="245"/>
      <c r="O73" s="245"/>
      <c r="P73" s="245"/>
      <c r="Q73" s="245"/>
      <c r="R73" s="245"/>
      <c r="S73" s="245"/>
      <c r="T73" s="28">
        <f>+T70-SUM(T71:T72)</f>
        <v>0</v>
      </c>
      <c r="U73" s="158"/>
    </row>
    <row r="74" spans="1:25" ht="10.7" customHeight="1" x14ac:dyDescent="0.2">
      <c r="A74" s="225"/>
      <c r="B74" s="262"/>
      <c r="C74" s="262"/>
      <c r="D74" s="262"/>
      <c r="E74" s="262"/>
      <c r="F74" s="262"/>
      <c r="G74" s="262"/>
      <c r="H74" s="262"/>
      <c r="I74" s="262"/>
      <c r="J74" s="262"/>
      <c r="K74" s="262"/>
      <c r="L74" s="262"/>
      <c r="M74" s="262"/>
      <c r="N74" s="262"/>
      <c r="O74" s="262"/>
      <c r="P74" s="262"/>
      <c r="Q74" s="262"/>
      <c r="R74" s="262"/>
      <c r="S74" s="262"/>
      <c r="T74" s="262"/>
      <c r="U74" s="262"/>
    </row>
    <row r="75" spans="1:25" ht="12.95" customHeight="1" x14ac:dyDescent="0.2">
      <c r="A75" s="327"/>
      <c r="B75" s="279"/>
      <c r="C75" s="279"/>
      <c r="D75" s="279"/>
      <c r="E75" s="279"/>
      <c r="F75" s="279"/>
      <c r="G75" s="279"/>
      <c r="H75" s="279"/>
      <c r="I75" s="279"/>
      <c r="J75" s="279"/>
      <c r="K75" s="279"/>
      <c r="L75" s="279"/>
      <c r="M75" s="279"/>
      <c r="N75" s="279"/>
      <c r="O75" s="279"/>
      <c r="P75" s="279"/>
      <c r="Q75" s="279"/>
      <c r="R75" s="279"/>
      <c r="S75" s="279"/>
      <c r="T75" s="279"/>
      <c r="U75" s="279"/>
    </row>
    <row r="76" spans="1:25" s="134" customFormat="1" ht="15.75" customHeight="1" x14ac:dyDescent="0.2">
      <c r="A76" s="145"/>
      <c r="B76" s="328" t="s">
        <v>75</v>
      </c>
      <c r="C76" s="328"/>
      <c r="D76" s="145"/>
      <c r="E76" s="329" t="s">
        <v>50</v>
      </c>
      <c r="F76" s="330"/>
      <c r="G76" s="330"/>
      <c r="H76" s="330"/>
      <c r="I76" s="330"/>
      <c r="J76" s="331"/>
      <c r="K76" s="146"/>
      <c r="L76" s="332" t="s">
        <v>162</v>
      </c>
      <c r="M76" s="332"/>
      <c r="N76" s="332"/>
      <c r="O76" s="332"/>
      <c r="P76" s="332"/>
      <c r="Q76" s="332"/>
      <c r="R76" s="332"/>
      <c r="S76" s="332"/>
      <c r="T76" s="332"/>
      <c r="U76" s="332"/>
      <c r="V76" s="132"/>
      <c r="W76" s="133"/>
    </row>
    <row r="77" spans="1:25" s="134" customFormat="1" ht="15.75" customHeight="1" x14ac:dyDescent="0.2">
      <c r="A77" s="339" t="s">
        <v>163</v>
      </c>
      <c r="B77" s="339"/>
      <c r="C77" s="339"/>
      <c r="D77" s="339"/>
      <c r="E77" s="339"/>
      <c r="F77" s="340"/>
      <c r="G77" s="341"/>
      <c r="H77" s="341"/>
      <c r="I77" s="341"/>
      <c r="J77" s="342"/>
      <c r="K77" s="146"/>
      <c r="L77" s="148"/>
      <c r="M77" s="343" t="s">
        <v>164</v>
      </c>
      <c r="N77" s="344"/>
      <c r="O77" s="345"/>
      <c r="P77" s="346"/>
      <c r="Q77" s="347"/>
      <c r="R77" s="348" t="s">
        <v>165</v>
      </c>
      <c r="S77" s="348"/>
      <c r="T77" s="348"/>
      <c r="U77" s="348"/>
      <c r="V77" s="132"/>
      <c r="W77" s="133"/>
    </row>
    <row r="78" spans="1:25" x14ac:dyDescent="0.2">
      <c r="A78" s="349" t="s">
        <v>33</v>
      </c>
      <c r="B78" s="293"/>
      <c r="C78" s="293"/>
      <c r="D78" s="350"/>
      <c r="E78" s="349" t="s">
        <v>56</v>
      </c>
      <c r="F78" s="351"/>
      <c r="G78" s="351"/>
      <c r="H78" s="351"/>
      <c r="I78" s="351"/>
      <c r="J78" s="352"/>
      <c r="K78" s="147"/>
      <c r="L78" s="328" t="s">
        <v>25</v>
      </c>
      <c r="M78" s="328"/>
      <c r="N78" s="328"/>
      <c r="O78" s="328"/>
      <c r="P78" s="328"/>
      <c r="Q78" s="328"/>
      <c r="R78" s="328"/>
      <c r="S78" s="328"/>
      <c r="T78" s="328"/>
      <c r="U78" s="328"/>
      <c r="W78" s="125"/>
      <c r="X78" s="11"/>
      <c r="Y78" s="11"/>
    </row>
    <row r="79" spans="1:25" s="167" customFormat="1" ht="29.25" customHeight="1" x14ac:dyDescent="0.2">
      <c r="A79" s="334"/>
      <c r="B79" s="334"/>
      <c r="C79" s="334"/>
      <c r="D79" s="334"/>
      <c r="E79" s="335"/>
      <c r="F79" s="336"/>
      <c r="G79" s="336"/>
      <c r="H79" s="336"/>
      <c r="I79" s="336"/>
      <c r="J79" s="337"/>
      <c r="K79" s="164"/>
      <c r="L79" s="338"/>
      <c r="M79" s="338"/>
      <c r="N79" s="338"/>
      <c r="O79" s="338"/>
      <c r="P79" s="338"/>
      <c r="Q79" s="338"/>
      <c r="R79" s="338"/>
      <c r="S79" s="338"/>
      <c r="T79" s="338"/>
      <c r="U79" s="338"/>
      <c r="V79" s="165"/>
      <c r="W79" s="166"/>
    </row>
  </sheetData>
  <sheetProtection formatCells="0" formatColumns="0" formatRows="0" insertColumns="0" insertRows="0" insertHyperlinks="0" deleteColumns="0" deleteRows="0" sort="0" autoFilter="0" pivotTables="0"/>
  <mergeCells count="255">
    <mergeCell ref="A79:D79"/>
    <mergeCell ref="E79:J79"/>
    <mergeCell ref="L79:U79"/>
    <mergeCell ref="A77:E77"/>
    <mergeCell ref="F77:J77"/>
    <mergeCell ref="M77:O77"/>
    <mergeCell ref="P77:Q77"/>
    <mergeCell ref="R77:U77"/>
    <mergeCell ref="A78:D78"/>
    <mergeCell ref="E78:J78"/>
    <mergeCell ref="L78:U78"/>
    <mergeCell ref="A73:S73"/>
    <mergeCell ref="A74:U74"/>
    <mergeCell ref="A75:U75"/>
    <mergeCell ref="B76:C76"/>
    <mergeCell ref="E76:J76"/>
    <mergeCell ref="L76:U76"/>
    <mergeCell ref="A69:U69"/>
    <mergeCell ref="A70:S70"/>
    <mergeCell ref="A71:E71"/>
    <mergeCell ref="F71:S71"/>
    <mergeCell ref="A72:E72"/>
    <mergeCell ref="F72:S72"/>
    <mergeCell ref="A66:Q66"/>
    <mergeCell ref="R66:S66"/>
    <mergeCell ref="A67:Q67"/>
    <mergeCell ref="R67:S67"/>
    <mergeCell ref="A68:Q68"/>
    <mergeCell ref="R68:S68"/>
    <mergeCell ref="A62:U62"/>
    <mergeCell ref="A63:Q63"/>
    <mergeCell ref="R63:S64"/>
    <mergeCell ref="A64:Q64"/>
    <mergeCell ref="A65:Q65"/>
    <mergeCell ref="R65:S65"/>
    <mergeCell ref="A58:U58"/>
    <mergeCell ref="A59:U59"/>
    <mergeCell ref="A60:N60"/>
    <mergeCell ref="O60:Q60"/>
    <mergeCell ref="R60:S60"/>
    <mergeCell ref="A61:N61"/>
    <mergeCell ref="O61:Q61"/>
    <mergeCell ref="R61:S61"/>
    <mergeCell ref="A54:C54"/>
    <mergeCell ref="G54:J54"/>
    <mergeCell ref="P54:Q54"/>
    <mergeCell ref="A55:U55"/>
    <mergeCell ref="A56:U56"/>
    <mergeCell ref="A57:U57"/>
    <mergeCell ref="A52:C52"/>
    <mergeCell ref="G52:J52"/>
    <mergeCell ref="P52:Q52"/>
    <mergeCell ref="A53:C53"/>
    <mergeCell ref="G53:J53"/>
    <mergeCell ref="P53:Q53"/>
    <mergeCell ref="A50:C50"/>
    <mergeCell ref="D50:J50"/>
    <mergeCell ref="M50:N50"/>
    <mergeCell ref="O50:Q50"/>
    <mergeCell ref="R50:S50"/>
    <mergeCell ref="A51:C51"/>
    <mergeCell ref="G51:J51"/>
    <mergeCell ref="P51:Q51"/>
    <mergeCell ref="A47:L47"/>
    <mergeCell ref="M47:N47"/>
    <mergeCell ref="P47:R47"/>
    <mergeCell ref="A48:U48"/>
    <mergeCell ref="A49:J49"/>
    <mergeCell ref="M49:S49"/>
    <mergeCell ref="A45:L45"/>
    <mergeCell ref="M45:N45"/>
    <mergeCell ref="P45:R45"/>
    <mergeCell ref="A46:L46"/>
    <mergeCell ref="M46:N46"/>
    <mergeCell ref="P46:R46"/>
    <mergeCell ref="A43:L43"/>
    <mergeCell ref="M43:N43"/>
    <mergeCell ref="P43:Q43"/>
    <mergeCell ref="A44:L44"/>
    <mergeCell ref="M44:N44"/>
    <mergeCell ref="P44:R44"/>
    <mergeCell ref="A37:U37"/>
    <mergeCell ref="A38:U38"/>
    <mergeCell ref="A39:U39"/>
    <mergeCell ref="A40:U40"/>
    <mergeCell ref="A41:U41"/>
    <mergeCell ref="A42:L42"/>
    <mergeCell ref="M42:Q42"/>
    <mergeCell ref="A35:G35"/>
    <mergeCell ref="H35:J35"/>
    <mergeCell ref="P35:Q35"/>
    <mergeCell ref="A36:G36"/>
    <mergeCell ref="H36:J36"/>
    <mergeCell ref="P36:Q36"/>
    <mergeCell ref="A33:G33"/>
    <mergeCell ref="H33:J33"/>
    <mergeCell ref="P33:Q33"/>
    <mergeCell ref="A34:G34"/>
    <mergeCell ref="H34:J34"/>
    <mergeCell ref="P34:Q34"/>
    <mergeCell ref="A31:G32"/>
    <mergeCell ref="H31:J31"/>
    <mergeCell ref="M31:S31"/>
    <mergeCell ref="T31:T32"/>
    <mergeCell ref="U31:U32"/>
    <mergeCell ref="H32:J32"/>
    <mergeCell ref="M32:N32"/>
    <mergeCell ref="O32:Q32"/>
    <mergeCell ref="R32:S32"/>
    <mergeCell ref="A29:C29"/>
    <mergeCell ref="D29:G29"/>
    <mergeCell ref="H29:N29"/>
    <mergeCell ref="O29:Q29"/>
    <mergeCell ref="R29:S29"/>
    <mergeCell ref="A30:U30"/>
    <mergeCell ref="A27:N27"/>
    <mergeCell ref="O27:Q27"/>
    <mergeCell ref="R27:S27"/>
    <mergeCell ref="A28:C28"/>
    <mergeCell ref="D28:G28"/>
    <mergeCell ref="H28:N28"/>
    <mergeCell ref="O28:Q28"/>
    <mergeCell ref="R28:S28"/>
    <mergeCell ref="A24:U24"/>
    <mergeCell ref="A25:N25"/>
    <mergeCell ref="O25:Q25"/>
    <mergeCell ref="R25:S25"/>
    <mergeCell ref="A26:N26"/>
    <mergeCell ref="O26:Q26"/>
    <mergeCell ref="R26:S26"/>
    <mergeCell ref="R21:S21"/>
    <mergeCell ref="A22:K22"/>
    <mergeCell ref="L22:N22"/>
    <mergeCell ref="O22:Q22"/>
    <mergeCell ref="R22:S22"/>
    <mergeCell ref="A23:K23"/>
    <mergeCell ref="L23:N23"/>
    <mergeCell ref="O23:Q23"/>
    <mergeCell ref="R23:U23"/>
    <mergeCell ref="A21:B21"/>
    <mergeCell ref="C21:D21"/>
    <mergeCell ref="E21:G21"/>
    <mergeCell ref="H21:J21"/>
    <mergeCell ref="L21:N21"/>
    <mergeCell ref="O21:Q21"/>
    <mergeCell ref="R19:S19"/>
    <mergeCell ref="A20:B20"/>
    <mergeCell ref="C20:D20"/>
    <mergeCell ref="E20:G20"/>
    <mergeCell ref="H20:J20"/>
    <mergeCell ref="L20:N20"/>
    <mergeCell ref="O20:Q20"/>
    <mergeCell ref="R20:S20"/>
    <mergeCell ref="A19:B19"/>
    <mergeCell ref="C19:D19"/>
    <mergeCell ref="E19:G19"/>
    <mergeCell ref="H19:J19"/>
    <mergeCell ref="L19:N19"/>
    <mergeCell ref="O19:Q19"/>
    <mergeCell ref="R17:S17"/>
    <mergeCell ref="A18:B18"/>
    <mergeCell ref="C18:D18"/>
    <mergeCell ref="E18:G18"/>
    <mergeCell ref="H18:J18"/>
    <mergeCell ref="L18:N18"/>
    <mergeCell ref="O18:Q18"/>
    <mergeCell ref="R18:S18"/>
    <mergeCell ref="A17:B17"/>
    <mergeCell ref="C17:D17"/>
    <mergeCell ref="E17:G17"/>
    <mergeCell ref="H17:J17"/>
    <mergeCell ref="L17:N17"/>
    <mergeCell ref="O17:Q17"/>
    <mergeCell ref="R15:S15"/>
    <mergeCell ref="A16:B16"/>
    <mergeCell ref="C16:D16"/>
    <mergeCell ref="E16:G16"/>
    <mergeCell ref="H16:J16"/>
    <mergeCell ref="L16:N16"/>
    <mergeCell ref="O16:Q16"/>
    <mergeCell ref="R16:S16"/>
    <mergeCell ref="A15:B15"/>
    <mergeCell ref="C15:D15"/>
    <mergeCell ref="E15:G15"/>
    <mergeCell ref="H15:J15"/>
    <mergeCell ref="L15:N15"/>
    <mergeCell ref="O15:Q15"/>
    <mergeCell ref="R13:S13"/>
    <mergeCell ref="A14:B14"/>
    <mergeCell ref="C14:D14"/>
    <mergeCell ref="E14:G14"/>
    <mergeCell ref="H14:J14"/>
    <mergeCell ref="L14:N14"/>
    <mergeCell ref="O14:Q14"/>
    <mergeCell ref="R14:S14"/>
    <mergeCell ref="A13:B13"/>
    <mergeCell ref="C13:D13"/>
    <mergeCell ref="E13:G13"/>
    <mergeCell ref="H13:J13"/>
    <mergeCell ref="L13:N13"/>
    <mergeCell ref="O13:Q13"/>
    <mergeCell ref="R11:S11"/>
    <mergeCell ref="A12:B12"/>
    <mergeCell ref="C12:D12"/>
    <mergeCell ref="E12:G12"/>
    <mergeCell ref="H12:J12"/>
    <mergeCell ref="L12:N12"/>
    <mergeCell ref="O12:Q12"/>
    <mergeCell ref="R12:S12"/>
    <mergeCell ref="A11:B11"/>
    <mergeCell ref="C11:D11"/>
    <mergeCell ref="E11:G11"/>
    <mergeCell ref="H11:J11"/>
    <mergeCell ref="L11:N11"/>
    <mergeCell ref="O11:Q11"/>
    <mergeCell ref="R9:S10"/>
    <mergeCell ref="A10:B10"/>
    <mergeCell ref="C10:D10"/>
    <mergeCell ref="E10:G10"/>
    <mergeCell ref="H10:J10"/>
    <mergeCell ref="L10:N10"/>
    <mergeCell ref="O10:Q10"/>
    <mergeCell ref="A6:E6"/>
    <mergeCell ref="F6:U6"/>
    <mergeCell ref="A7:U7"/>
    <mergeCell ref="A8:U8"/>
    <mergeCell ref="A9:B9"/>
    <mergeCell ref="C9:D9"/>
    <mergeCell ref="E9:G9"/>
    <mergeCell ref="H9:J9"/>
    <mergeCell ref="L9:N9"/>
    <mergeCell ref="O9:Q9"/>
    <mergeCell ref="A5:B5"/>
    <mergeCell ref="C5:K5"/>
    <mergeCell ref="L5:M5"/>
    <mergeCell ref="N5:U5"/>
    <mergeCell ref="V2:W2"/>
    <mergeCell ref="A3:D3"/>
    <mergeCell ref="E3:K3"/>
    <mergeCell ref="L3:M3"/>
    <mergeCell ref="N3:P3"/>
    <mergeCell ref="R3:S3"/>
    <mergeCell ref="T3:U3"/>
    <mergeCell ref="A1:S1"/>
    <mergeCell ref="T1:U1"/>
    <mergeCell ref="A2:B2"/>
    <mergeCell ref="C2:K2"/>
    <mergeCell ref="L2:M2"/>
    <mergeCell ref="N2:P2"/>
    <mergeCell ref="R2:S2"/>
    <mergeCell ref="T2:U2"/>
    <mergeCell ref="A4:B4"/>
    <mergeCell ref="C4:K4"/>
    <mergeCell ref="L4:M4"/>
    <mergeCell ref="N4:U4"/>
  </mergeCells>
  <pageMargins left="0.7" right="0.7" top="0.78740157499999996" bottom="0.78740157499999996" header="0.3" footer="0.3"/>
  <pageSetup paperSize="9" scale="52" orientation="portrait" r:id="rId1"/>
  <headerFooter>
    <oddFooter>&amp;L&amp;7&amp;K9C9C9C© Copyright Sticos AS&amp;R&amp;7&amp;K9C9C9CUtskrift fra Sticos</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87"/>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430" t="s">
        <v>13</v>
      </c>
      <c r="B1" s="431"/>
      <c r="C1" s="431"/>
      <c r="D1" s="431"/>
      <c r="E1" s="431"/>
      <c r="F1" s="431"/>
      <c r="G1" s="431"/>
      <c r="H1" s="431"/>
      <c r="I1" s="431"/>
      <c r="J1" s="431"/>
      <c r="K1" s="431"/>
      <c r="L1" s="431"/>
      <c r="M1" s="431"/>
      <c r="N1" s="431"/>
      <c r="O1" s="431"/>
      <c r="P1" s="431"/>
      <c r="Q1" s="431"/>
      <c r="R1" s="431"/>
      <c r="S1" s="431"/>
      <c r="T1" s="431"/>
    </row>
    <row r="2" spans="1:20" ht="16.7" customHeight="1" x14ac:dyDescent="0.2">
      <c r="A2" s="411" t="s">
        <v>15</v>
      </c>
      <c r="B2" s="412"/>
      <c r="C2" s="240" t="s">
        <v>60</v>
      </c>
      <c r="D2" s="241"/>
      <c r="E2" s="241"/>
      <c r="F2" s="241"/>
      <c r="G2" s="241"/>
      <c r="H2" s="241"/>
      <c r="I2" s="241"/>
      <c r="J2" s="241"/>
      <c r="K2" s="411" t="s">
        <v>48</v>
      </c>
      <c r="L2" s="412"/>
      <c r="M2" s="365"/>
      <c r="N2" s="237"/>
      <c r="O2" s="237"/>
      <c r="P2" s="237"/>
      <c r="Q2" s="24" t="s">
        <v>1</v>
      </c>
      <c r="R2" s="406"/>
      <c r="S2" s="407"/>
      <c r="T2" s="407"/>
    </row>
    <row r="3" spans="1:20" ht="16.7" customHeight="1" x14ac:dyDescent="0.2">
      <c r="A3" s="411" t="s">
        <v>80</v>
      </c>
      <c r="B3" s="412"/>
      <c r="C3" s="412"/>
      <c r="D3" s="412"/>
      <c r="E3" s="240"/>
      <c r="F3" s="241"/>
      <c r="G3" s="24" t="s">
        <v>14</v>
      </c>
      <c r="H3" s="240"/>
      <c r="I3" s="241"/>
      <c r="J3" s="241"/>
      <c r="K3" s="411" t="s">
        <v>78</v>
      </c>
      <c r="L3" s="412"/>
      <c r="M3" s="365"/>
      <c r="N3" s="237"/>
      <c r="O3" s="237"/>
      <c r="P3" s="237"/>
      <c r="Q3" s="24" t="s">
        <v>1</v>
      </c>
      <c r="R3" s="406"/>
      <c r="S3" s="407"/>
      <c r="T3" s="407"/>
    </row>
    <row r="4" spans="1:20" ht="16.7" customHeight="1" x14ac:dyDescent="0.2">
      <c r="A4" s="411" t="s">
        <v>72</v>
      </c>
      <c r="B4" s="412"/>
      <c r="C4" s="240"/>
      <c r="D4" s="241"/>
      <c r="E4" s="241"/>
      <c r="F4" s="241"/>
      <c r="G4" s="241"/>
      <c r="H4" s="241"/>
      <c r="I4" s="241"/>
      <c r="J4" s="241"/>
      <c r="K4" s="411" t="s">
        <v>70</v>
      </c>
      <c r="L4" s="412"/>
      <c r="M4" s="240"/>
      <c r="N4" s="241"/>
      <c r="O4" s="241"/>
      <c r="P4" s="241"/>
      <c r="Q4" s="241"/>
      <c r="R4" s="241"/>
      <c r="S4" s="241"/>
      <c r="T4" s="241"/>
    </row>
    <row r="5" spans="1:20" ht="16.7" customHeight="1" x14ac:dyDescent="0.2">
      <c r="A5" s="432" t="s">
        <v>88</v>
      </c>
      <c r="B5" s="360"/>
      <c r="C5" s="360"/>
      <c r="D5" s="360"/>
      <c r="E5" s="361"/>
      <c r="F5" s="362"/>
      <c r="G5" s="363"/>
      <c r="H5" s="363"/>
      <c r="I5" s="363"/>
      <c r="J5" s="363"/>
      <c r="K5" s="363"/>
      <c r="L5" s="363"/>
      <c r="M5" s="363"/>
      <c r="N5" s="363"/>
      <c r="O5" s="363"/>
      <c r="P5" s="363"/>
      <c r="Q5" s="363"/>
      <c r="R5" s="363"/>
      <c r="S5" s="363"/>
      <c r="T5" s="364"/>
    </row>
    <row r="6" spans="1:20" ht="10.7" customHeight="1" x14ac:dyDescent="0.2">
      <c r="A6" s="225"/>
      <c r="B6" s="226"/>
      <c r="C6" s="226"/>
      <c r="D6" s="226"/>
      <c r="E6" s="226"/>
      <c r="F6" s="226"/>
      <c r="G6" s="226"/>
      <c r="H6" s="226"/>
      <c r="I6" s="226"/>
      <c r="J6" s="226"/>
      <c r="K6" s="226"/>
      <c r="L6" s="226"/>
      <c r="M6" s="226"/>
      <c r="N6" s="226"/>
      <c r="O6" s="226"/>
      <c r="P6" s="226"/>
      <c r="Q6" s="226"/>
      <c r="R6" s="226"/>
      <c r="S6" s="226"/>
      <c r="T6" s="226"/>
    </row>
    <row r="7" spans="1:20" ht="15.2" customHeight="1" x14ac:dyDescent="0.2">
      <c r="A7" s="425" t="s">
        <v>74</v>
      </c>
      <c r="B7" s="426"/>
      <c r="C7" s="426"/>
      <c r="D7" s="426"/>
      <c r="E7" s="426"/>
      <c r="F7" s="426"/>
      <c r="G7" s="426"/>
      <c r="H7" s="426"/>
      <c r="I7" s="426"/>
      <c r="J7" s="426"/>
      <c r="K7" s="426"/>
      <c r="L7" s="426"/>
      <c r="M7" s="426"/>
      <c r="N7" s="426"/>
      <c r="O7" s="426"/>
      <c r="P7" s="426"/>
      <c r="Q7" s="426"/>
      <c r="R7" s="426"/>
      <c r="S7" s="426"/>
      <c r="T7" s="427"/>
    </row>
    <row r="8" spans="1:20" ht="15.95" customHeight="1" x14ac:dyDescent="0.2">
      <c r="A8" s="415" t="s">
        <v>60</v>
      </c>
      <c r="B8" s="416"/>
      <c r="C8" s="415" t="s">
        <v>41</v>
      </c>
      <c r="D8" s="416"/>
      <c r="E8" s="423"/>
      <c r="F8" s="416"/>
      <c r="G8" s="416"/>
      <c r="H8" s="423" t="s">
        <v>38</v>
      </c>
      <c r="I8" s="416"/>
      <c r="J8" s="416"/>
      <c r="K8" s="25" t="s">
        <v>60</v>
      </c>
      <c r="L8" s="415" t="s">
        <v>79</v>
      </c>
      <c r="M8" s="416"/>
      <c r="N8" s="416"/>
      <c r="O8" s="415" t="s">
        <v>62</v>
      </c>
      <c r="P8" s="416"/>
      <c r="Q8" s="416"/>
      <c r="R8" s="25" t="s">
        <v>47</v>
      </c>
      <c r="S8" s="25" t="s">
        <v>22</v>
      </c>
      <c r="T8" s="25" t="s">
        <v>77</v>
      </c>
    </row>
    <row r="9" spans="1:20" ht="15.95" customHeight="1" x14ac:dyDescent="0.2">
      <c r="A9" s="413" t="s">
        <v>33</v>
      </c>
      <c r="B9" s="414"/>
      <c r="C9" s="424" t="s">
        <v>18</v>
      </c>
      <c r="D9" s="414"/>
      <c r="E9" s="424" t="s">
        <v>28</v>
      </c>
      <c r="F9" s="414"/>
      <c r="G9" s="414"/>
      <c r="H9" s="424" t="s">
        <v>32</v>
      </c>
      <c r="I9" s="414"/>
      <c r="J9" s="414"/>
      <c r="K9" s="26" t="s">
        <v>39</v>
      </c>
      <c r="L9" s="413" t="s">
        <v>59</v>
      </c>
      <c r="M9" s="414"/>
      <c r="N9" s="414"/>
      <c r="O9" s="413" t="s">
        <v>36</v>
      </c>
      <c r="P9" s="414"/>
      <c r="Q9" s="414"/>
      <c r="R9" s="26" t="s">
        <v>23</v>
      </c>
      <c r="S9" s="26" t="s">
        <v>82</v>
      </c>
      <c r="T9" s="26" t="s">
        <v>58</v>
      </c>
    </row>
    <row r="10" spans="1:20" ht="16.7" customHeight="1" x14ac:dyDescent="0.2">
      <c r="A10" s="236"/>
      <c r="B10" s="237"/>
      <c r="C10" s="408"/>
      <c r="D10" s="407"/>
      <c r="E10" s="240"/>
      <c r="F10" s="241"/>
      <c r="G10" s="241"/>
      <c r="H10" s="240"/>
      <c r="I10" s="241"/>
      <c r="J10" s="241"/>
      <c r="K10" s="5"/>
      <c r="L10" s="240"/>
      <c r="M10" s="241"/>
      <c r="N10" s="241"/>
      <c r="O10" s="242"/>
      <c r="P10" s="241"/>
      <c r="Q10" s="241"/>
      <c r="R10" s="7"/>
      <c r="S10" s="8"/>
      <c r="T10" s="7"/>
    </row>
    <row r="11" spans="1:20" ht="16.7" customHeight="1" x14ac:dyDescent="0.2">
      <c r="A11" s="236"/>
      <c r="B11" s="237"/>
      <c r="C11" s="408"/>
      <c r="D11" s="407"/>
      <c r="E11" s="240"/>
      <c r="F11" s="241"/>
      <c r="G11" s="241"/>
      <c r="H11" s="240"/>
      <c r="I11" s="241"/>
      <c r="J11" s="241"/>
      <c r="K11" s="5"/>
      <c r="L11" s="240"/>
      <c r="M11" s="241"/>
      <c r="N11" s="241"/>
      <c r="O11" s="242"/>
      <c r="P11" s="241"/>
      <c r="Q11" s="241"/>
      <c r="R11" s="7"/>
      <c r="S11" s="8"/>
      <c r="T11" s="7"/>
    </row>
    <row r="12" spans="1:20" ht="16.7" customHeight="1" x14ac:dyDescent="0.2">
      <c r="A12" s="236"/>
      <c r="B12" s="237"/>
      <c r="C12" s="408"/>
      <c r="D12" s="407"/>
      <c r="E12" s="240"/>
      <c r="F12" s="241"/>
      <c r="G12" s="241"/>
      <c r="H12" s="240"/>
      <c r="I12" s="241"/>
      <c r="J12" s="241"/>
      <c r="K12" s="5"/>
      <c r="L12" s="240"/>
      <c r="M12" s="241"/>
      <c r="N12" s="241"/>
      <c r="O12" s="242"/>
      <c r="P12" s="241"/>
      <c r="Q12" s="241"/>
      <c r="R12" s="7"/>
      <c r="S12" s="8"/>
      <c r="T12" s="7"/>
    </row>
    <row r="13" spans="1:20" ht="16.7" customHeight="1" x14ac:dyDescent="0.2">
      <c r="A13" s="236"/>
      <c r="B13" s="237"/>
      <c r="C13" s="408"/>
      <c r="D13" s="407"/>
      <c r="E13" s="240"/>
      <c r="F13" s="241"/>
      <c r="G13" s="241"/>
      <c r="H13" s="240"/>
      <c r="I13" s="241"/>
      <c r="J13" s="241"/>
      <c r="K13" s="5"/>
      <c r="L13" s="240"/>
      <c r="M13" s="241"/>
      <c r="N13" s="241"/>
      <c r="O13" s="242"/>
      <c r="P13" s="241"/>
      <c r="Q13" s="241"/>
      <c r="R13" s="7"/>
      <c r="S13" s="8"/>
      <c r="T13" s="7"/>
    </row>
    <row r="14" spans="1:20" ht="16.7" customHeight="1" x14ac:dyDescent="0.2">
      <c r="A14" s="236"/>
      <c r="B14" s="237"/>
      <c r="C14" s="408"/>
      <c r="D14" s="407"/>
      <c r="E14" s="240"/>
      <c r="F14" s="241"/>
      <c r="G14" s="241"/>
      <c r="H14" s="240"/>
      <c r="I14" s="241"/>
      <c r="J14" s="241"/>
      <c r="K14" s="5"/>
      <c r="L14" s="240"/>
      <c r="M14" s="241"/>
      <c r="N14" s="241"/>
      <c r="O14" s="242"/>
      <c r="P14" s="241"/>
      <c r="Q14" s="241"/>
      <c r="R14" s="7"/>
      <c r="S14" s="8"/>
      <c r="T14" s="7"/>
    </row>
    <row r="15" spans="1:20" ht="16.7" customHeight="1" x14ac:dyDescent="0.2">
      <c r="A15" s="236"/>
      <c r="B15" s="237"/>
      <c r="C15" s="408"/>
      <c r="D15" s="407"/>
      <c r="E15" s="240"/>
      <c r="F15" s="241"/>
      <c r="G15" s="241"/>
      <c r="H15" s="240"/>
      <c r="I15" s="241"/>
      <c r="J15" s="241"/>
      <c r="K15" s="5"/>
      <c r="L15" s="240"/>
      <c r="M15" s="241"/>
      <c r="N15" s="241"/>
      <c r="O15" s="242"/>
      <c r="P15" s="241"/>
      <c r="Q15" s="241"/>
      <c r="R15" s="7"/>
      <c r="S15" s="8"/>
      <c r="T15" s="7"/>
    </row>
    <row r="16" spans="1:20" ht="16.7" customHeight="1" x14ac:dyDescent="0.2">
      <c r="A16" s="236"/>
      <c r="B16" s="237"/>
      <c r="C16" s="408"/>
      <c r="D16" s="407"/>
      <c r="E16" s="240"/>
      <c r="F16" s="241"/>
      <c r="G16" s="241"/>
      <c r="H16" s="240"/>
      <c r="I16" s="241"/>
      <c r="J16" s="241"/>
      <c r="K16" s="5"/>
      <c r="L16" s="240"/>
      <c r="M16" s="241"/>
      <c r="N16" s="241"/>
      <c r="O16" s="242"/>
      <c r="P16" s="241"/>
      <c r="Q16" s="241"/>
      <c r="R16" s="7"/>
      <c r="S16" s="8"/>
      <c r="T16" s="7"/>
    </row>
    <row r="17" spans="1:20" ht="16.7" customHeight="1" x14ac:dyDescent="0.2">
      <c r="A17" s="236"/>
      <c r="B17" s="237"/>
      <c r="C17" s="408"/>
      <c r="D17" s="407"/>
      <c r="E17" s="240"/>
      <c r="F17" s="241"/>
      <c r="G17" s="241"/>
      <c r="H17" s="240"/>
      <c r="I17" s="241"/>
      <c r="J17" s="241"/>
      <c r="K17" s="5"/>
      <c r="L17" s="240"/>
      <c r="M17" s="241"/>
      <c r="N17" s="241"/>
      <c r="O17" s="242"/>
      <c r="P17" s="241"/>
      <c r="Q17" s="241"/>
      <c r="R17" s="7"/>
      <c r="S17" s="8"/>
      <c r="T17" s="7"/>
    </row>
    <row r="18" spans="1:20" ht="16.7" customHeight="1" x14ac:dyDescent="0.2">
      <c r="A18" s="236"/>
      <c r="B18" s="237"/>
      <c r="C18" s="408"/>
      <c r="D18" s="407"/>
      <c r="E18" s="240"/>
      <c r="F18" s="241"/>
      <c r="G18" s="241"/>
      <c r="H18" s="240"/>
      <c r="I18" s="241"/>
      <c r="J18" s="241"/>
      <c r="K18" s="5"/>
      <c r="L18" s="240"/>
      <c r="M18" s="241"/>
      <c r="N18" s="241"/>
      <c r="O18" s="242"/>
      <c r="P18" s="241"/>
      <c r="Q18" s="241"/>
      <c r="R18" s="7"/>
      <c r="S18" s="8"/>
      <c r="T18" s="7"/>
    </row>
    <row r="19" spans="1:20" ht="16.7" customHeight="1" x14ac:dyDescent="0.2">
      <c r="A19" s="236"/>
      <c r="B19" s="237"/>
      <c r="C19" s="408"/>
      <c r="D19" s="407"/>
      <c r="E19" s="240"/>
      <c r="F19" s="241"/>
      <c r="G19" s="241"/>
      <c r="H19" s="240"/>
      <c r="I19" s="241"/>
      <c r="J19" s="241"/>
      <c r="K19" s="5"/>
      <c r="L19" s="240"/>
      <c r="M19" s="241"/>
      <c r="N19" s="241"/>
      <c r="O19" s="242"/>
      <c r="P19" s="241"/>
      <c r="Q19" s="241"/>
      <c r="R19" s="7"/>
      <c r="S19" s="8"/>
      <c r="T19" s="7"/>
    </row>
    <row r="20" spans="1:20" ht="16.7" customHeight="1" x14ac:dyDescent="0.2">
      <c r="A20" s="236"/>
      <c r="B20" s="237"/>
      <c r="C20" s="408"/>
      <c r="D20" s="407"/>
      <c r="E20" s="240"/>
      <c r="F20" s="241"/>
      <c r="G20" s="241"/>
      <c r="H20" s="240"/>
      <c r="I20" s="241"/>
      <c r="J20" s="241"/>
      <c r="K20" s="5"/>
      <c r="L20" s="240"/>
      <c r="M20" s="241"/>
      <c r="N20" s="241"/>
      <c r="O20" s="242"/>
      <c r="P20" s="241"/>
      <c r="Q20" s="241"/>
      <c r="R20" s="7"/>
      <c r="S20" s="8"/>
      <c r="T20" s="7"/>
    </row>
    <row r="21" spans="1:20" ht="15.95" customHeight="1" x14ac:dyDescent="0.2">
      <c r="A21" s="244"/>
      <c r="B21" s="245"/>
      <c r="C21" s="245"/>
      <c r="D21" s="245"/>
      <c r="E21" s="245"/>
      <c r="F21" s="245"/>
      <c r="G21" s="245"/>
      <c r="H21" s="245"/>
      <c r="I21" s="245"/>
      <c r="J21" s="245"/>
      <c r="K21" s="245"/>
      <c r="L21" s="190" t="s">
        <v>27</v>
      </c>
      <c r="M21" s="246"/>
      <c r="N21" s="246"/>
      <c r="O21" s="409">
        <f>SUM(O9:Q20)</f>
        <v>0</v>
      </c>
      <c r="P21" s="410"/>
      <c r="Q21" s="410"/>
      <c r="R21" s="13" t="s">
        <v>27</v>
      </c>
      <c r="S21" s="28">
        <f>SUM(S9:S20)</f>
        <v>0</v>
      </c>
      <c r="T21" s="16"/>
    </row>
    <row r="22" spans="1:20" ht="15.95" customHeight="1" x14ac:dyDescent="0.2">
      <c r="A22" s="244"/>
      <c r="B22" s="245"/>
      <c r="C22" s="245"/>
      <c r="D22" s="245"/>
      <c r="E22" s="245"/>
      <c r="F22" s="245"/>
      <c r="G22" s="245"/>
      <c r="H22" s="245"/>
      <c r="I22" s="245"/>
      <c r="J22" s="245"/>
      <c r="K22" s="245"/>
      <c r="L22" s="190" t="s">
        <v>29</v>
      </c>
      <c r="M22" s="246"/>
      <c r="N22" s="246"/>
      <c r="O22" s="242"/>
      <c r="P22" s="241"/>
      <c r="Q22" s="241"/>
      <c r="R22" s="244"/>
      <c r="S22" s="245"/>
      <c r="T22" s="245"/>
    </row>
    <row r="23" spans="1:20" ht="9.9499999999999993" customHeight="1" x14ac:dyDescent="0.2">
      <c r="A23" s="225"/>
      <c r="B23" s="226"/>
      <c r="C23" s="226"/>
      <c r="D23" s="226"/>
      <c r="E23" s="226"/>
      <c r="F23" s="226"/>
      <c r="G23" s="226"/>
      <c r="H23" s="226"/>
      <c r="I23" s="226"/>
      <c r="J23" s="226"/>
      <c r="K23" s="226"/>
      <c r="L23" s="226"/>
      <c r="M23" s="226"/>
      <c r="N23" s="226"/>
      <c r="O23" s="226"/>
      <c r="P23" s="226"/>
      <c r="Q23" s="226"/>
      <c r="R23" s="226"/>
      <c r="S23" s="226"/>
      <c r="T23" s="226"/>
    </row>
    <row r="24" spans="1:20" ht="16.7" customHeight="1" x14ac:dyDescent="0.2">
      <c r="A24" s="420" t="s">
        <v>73</v>
      </c>
      <c r="B24" s="421"/>
      <c r="C24" s="421"/>
      <c r="D24" s="421"/>
      <c r="E24" s="421"/>
      <c r="F24" s="421"/>
      <c r="G24" s="421"/>
      <c r="H24" s="421"/>
      <c r="I24" s="421"/>
      <c r="J24" s="421"/>
      <c r="K24" s="421"/>
      <c r="L24" s="421"/>
      <c r="M24" s="421"/>
      <c r="N24" s="421"/>
      <c r="O24" s="267" t="s">
        <v>4</v>
      </c>
      <c r="P24" s="245"/>
      <c r="Q24" s="245"/>
      <c r="R24" s="17" t="s">
        <v>68</v>
      </c>
      <c r="S24" s="17" t="s">
        <v>0</v>
      </c>
      <c r="T24" s="17" t="s">
        <v>7</v>
      </c>
    </row>
    <row r="25" spans="1:20" ht="15.95" customHeight="1" x14ac:dyDescent="0.2">
      <c r="A25" s="244" t="s">
        <v>66</v>
      </c>
      <c r="B25" s="245"/>
      <c r="C25" s="245"/>
      <c r="D25" s="245"/>
      <c r="E25" s="245"/>
      <c r="F25" s="245"/>
      <c r="G25" s="245"/>
      <c r="H25" s="245"/>
      <c r="I25" s="245"/>
      <c r="J25" s="245"/>
      <c r="K25" s="245"/>
      <c r="L25" s="245"/>
      <c r="M25" s="245"/>
      <c r="N25" s="245"/>
      <c r="O25" s="242"/>
      <c r="P25" s="241"/>
      <c r="Q25" s="241"/>
      <c r="R25" s="9">
        <v>3.5</v>
      </c>
      <c r="S25" s="27">
        <f>+O25*R25</f>
        <v>0</v>
      </c>
      <c r="T25" s="7"/>
    </row>
    <row r="26" spans="1:20" ht="15.2" customHeight="1" x14ac:dyDescent="0.2">
      <c r="A26" s="244" t="s">
        <v>105</v>
      </c>
      <c r="B26" s="245"/>
      <c r="C26" s="245"/>
      <c r="D26" s="245"/>
      <c r="E26" s="245"/>
      <c r="F26" s="245"/>
      <c r="G26" s="245"/>
      <c r="H26" s="245"/>
      <c r="I26" s="245"/>
      <c r="J26" s="245"/>
      <c r="K26" s="245"/>
      <c r="L26" s="245"/>
      <c r="M26" s="245"/>
      <c r="N26" s="245"/>
      <c r="O26" s="242"/>
      <c r="P26" s="241"/>
      <c r="Q26" s="241"/>
      <c r="R26" s="9">
        <v>2.9</v>
      </c>
      <c r="S26" s="27">
        <f>+O26*R26</f>
        <v>0</v>
      </c>
      <c r="T26" s="7"/>
    </row>
    <row r="27" spans="1:20" ht="16.7" customHeight="1" x14ac:dyDescent="0.2">
      <c r="A27" s="252" t="s">
        <v>21</v>
      </c>
      <c r="B27" s="367"/>
      <c r="C27" s="367"/>
      <c r="D27" s="368" t="s">
        <v>24</v>
      </c>
      <c r="E27" s="246"/>
      <c r="F27" s="246"/>
      <c r="G27" s="246"/>
      <c r="H27" s="240"/>
      <c r="I27" s="241"/>
      <c r="J27" s="241"/>
      <c r="K27" s="241"/>
      <c r="L27" s="241"/>
      <c r="M27" s="241"/>
      <c r="N27" s="241"/>
      <c r="O27" s="242"/>
      <c r="P27" s="241"/>
      <c r="Q27" s="241"/>
      <c r="R27" s="9">
        <v>0.75</v>
      </c>
      <c r="S27" s="27">
        <f>+O27*R27</f>
        <v>0</v>
      </c>
      <c r="T27" s="7"/>
    </row>
    <row r="28" spans="1:20" ht="15.95" customHeight="1" x14ac:dyDescent="0.2">
      <c r="A28" s="244" t="s">
        <v>65</v>
      </c>
      <c r="B28" s="245"/>
      <c r="C28" s="245"/>
      <c r="D28" s="245"/>
      <c r="E28" s="245"/>
      <c r="F28" s="245"/>
      <c r="G28" s="245"/>
      <c r="H28" s="245"/>
      <c r="I28" s="245"/>
      <c r="J28" s="245"/>
      <c r="K28" s="245"/>
      <c r="L28" s="245"/>
      <c r="M28" s="245"/>
      <c r="N28" s="245"/>
      <c r="O28" s="242"/>
      <c r="P28" s="241"/>
      <c r="Q28" s="241"/>
      <c r="R28" s="8"/>
      <c r="S28" s="27">
        <f>+O28*R28</f>
        <v>0</v>
      </c>
      <c r="T28" s="7"/>
    </row>
    <row r="29" spans="1:20" ht="15.95" customHeight="1" x14ac:dyDescent="0.2">
      <c r="A29" s="417" t="s">
        <v>101</v>
      </c>
      <c r="B29" s="418"/>
      <c r="C29" s="418"/>
      <c r="D29" s="418"/>
      <c r="E29" s="418"/>
      <c r="F29" s="418"/>
      <c r="G29" s="418"/>
      <c r="H29" s="418"/>
      <c r="I29" s="418"/>
      <c r="J29" s="418"/>
      <c r="K29" s="418"/>
      <c r="L29" s="418"/>
      <c r="M29" s="418"/>
      <c r="N29" s="418"/>
      <c r="O29" s="418"/>
      <c r="P29" s="418"/>
      <c r="Q29" s="418"/>
      <c r="R29" s="418"/>
      <c r="S29" s="418"/>
      <c r="T29" s="419"/>
    </row>
    <row r="30" spans="1:20" ht="10.7" customHeight="1" x14ac:dyDescent="0.2">
      <c r="A30" s="225"/>
      <c r="B30" s="226"/>
      <c r="C30" s="226"/>
      <c r="D30" s="226"/>
      <c r="E30" s="226"/>
      <c r="F30" s="226"/>
      <c r="G30" s="226"/>
      <c r="H30" s="226"/>
      <c r="I30" s="226"/>
      <c r="J30" s="226"/>
      <c r="K30" s="226"/>
      <c r="L30" s="226"/>
      <c r="M30" s="226"/>
      <c r="N30" s="226"/>
      <c r="O30" s="226"/>
      <c r="P30" s="226"/>
      <c r="Q30" s="226"/>
      <c r="R30" s="226"/>
      <c r="S30" s="226"/>
      <c r="T30" s="226"/>
    </row>
    <row r="31" spans="1:20" ht="15.2" customHeight="1" x14ac:dyDescent="0.2">
      <c r="A31" s="176" t="s">
        <v>64</v>
      </c>
      <c r="B31" s="421"/>
      <c r="C31" s="421"/>
      <c r="D31" s="421"/>
      <c r="E31" s="421"/>
      <c r="F31" s="421"/>
      <c r="G31" s="421"/>
      <c r="H31" s="231"/>
      <c r="I31" s="232"/>
      <c r="J31" s="232"/>
      <c r="K31" s="14"/>
      <c r="L31" s="14"/>
      <c r="M31" s="267" t="s">
        <v>89</v>
      </c>
      <c r="N31" s="245"/>
      <c r="O31" s="245"/>
      <c r="P31" s="245"/>
      <c r="Q31" s="245"/>
      <c r="R31" s="245"/>
      <c r="S31" s="267" t="s">
        <v>0</v>
      </c>
      <c r="T31" s="267" t="s">
        <v>7</v>
      </c>
    </row>
    <row r="32" spans="1:20" ht="14.45" customHeight="1" x14ac:dyDescent="0.2">
      <c r="A32" s="422"/>
      <c r="B32" s="422"/>
      <c r="C32" s="422"/>
      <c r="D32" s="422"/>
      <c r="E32" s="422"/>
      <c r="F32" s="422"/>
      <c r="G32" s="422"/>
      <c r="H32" s="216" t="s">
        <v>8</v>
      </c>
      <c r="I32" s="215"/>
      <c r="J32" s="215"/>
      <c r="K32" s="15" t="s">
        <v>61</v>
      </c>
      <c r="L32" s="15" t="s">
        <v>68</v>
      </c>
      <c r="M32" s="267" t="s">
        <v>51</v>
      </c>
      <c r="N32" s="245"/>
      <c r="O32" s="267" t="s">
        <v>34</v>
      </c>
      <c r="P32" s="245"/>
      <c r="Q32" s="245"/>
      <c r="R32" s="17" t="s">
        <v>37</v>
      </c>
      <c r="S32" s="245"/>
      <c r="T32" s="245"/>
    </row>
    <row r="33" spans="1:20" ht="15.2" customHeight="1" x14ac:dyDescent="0.2">
      <c r="A33" s="244" t="s">
        <v>53</v>
      </c>
      <c r="B33" s="245"/>
      <c r="C33" s="245"/>
      <c r="D33" s="245"/>
      <c r="E33" s="245"/>
      <c r="F33" s="245"/>
      <c r="G33" s="245"/>
      <c r="H33" s="240" t="s">
        <v>6</v>
      </c>
      <c r="I33" s="241"/>
      <c r="J33" s="241"/>
      <c r="K33" s="6"/>
      <c r="L33" s="9">
        <v>170</v>
      </c>
      <c r="M33" s="403"/>
      <c r="N33" s="245"/>
      <c r="O33" s="372"/>
      <c r="P33" s="241"/>
      <c r="Q33" s="241"/>
      <c r="R33" s="8"/>
      <c r="S33" s="27">
        <f>IF(((+K33*L33)-O33-R33)&lt;0,0,((+K33*L33)-O33-R33))</f>
        <v>0</v>
      </c>
      <c r="T33" s="7"/>
    </row>
    <row r="34" spans="1:20" ht="15.95" customHeight="1" x14ac:dyDescent="0.2">
      <c r="A34" s="244" t="s">
        <v>84</v>
      </c>
      <c r="B34" s="245"/>
      <c r="C34" s="245"/>
      <c r="D34" s="245"/>
      <c r="E34" s="245"/>
      <c r="F34" s="245"/>
      <c r="G34" s="245"/>
      <c r="H34" s="240" t="s">
        <v>6</v>
      </c>
      <c r="I34" s="241"/>
      <c r="J34" s="241"/>
      <c r="K34" s="6"/>
      <c r="L34" s="9">
        <v>260</v>
      </c>
      <c r="M34" s="403"/>
      <c r="N34" s="245"/>
      <c r="O34" s="372"/>
      <c r="P34" s="241"/>
      <c r="Q34" s="241"/>
      <c r="R34" s="8"/>
      <c r="S34" s="27">
        <f>IF(((+K34*L34)-O34-R34)&lt;0,0,((+K34*L34)-O34-R34))</f>
        <v>0</v>
      </c>
      <c r="T34" s="7"/>
    </row>
    <row r="35" spans="1:20" ht="15.95" customHeight="1" x14ac:dyDescent="0.2">
      <c r="A35" s="244" t="s">
        <v>26</v>
      </c>
      <c r="B35" s="245"/>
      <c r="C35" s="245"/>
      <c r="D35" s="245"/>
      <c r="E35" s="245"/>
      <c r="F35" s="245"/>
      <c r="G35" s="245"/>
      <c r="H35" s="240" t="s">
        <v>6</v>
      </c>
      <c r="I35" s="241"/>
      <c r="J35" s="241"/>
      <c r="K35" s="6"/>
      <c r="L35" s="9">
        <v>425</v>
      </c>
      <c r="M35" s="403"/>
      <c r="N35" s="245"/>
      <c r="O35" s="372"/>
      <c r="P35" s="241"/>
      <c r="Q35" s="241"/>
      <c r="R35" s="8"/>
      <c r="S35" s="27">
        <f>IF(((+K35*L35)-O35-R35)&lt;0,0,((+K35*L35)-O35-R35))</f>
        <v>0</v>
      </c>
      <c r="T35" s="7"/>
    </row>
    <row r="36" spans="1:20" ht="15.95" customHeight="1" x14ac:dyDescent="0.2">
      <c r="A36" s="244" t="s">
        <v>90</v>
      </c>
      <c r="B36" s="245"/>
      <c r="C36" s="245"/>
      <c r="D36" s="245"/>
      <c r="E36" s="245"/>
      <c r="F36" s="245"/>
      <c r="G36" s="245"/>
      <c r="H36" s="240"/>
      <c r="I36" s="241"/>
      <c r="J36" s="241"/>
      <c r="K36" s="6"/>
      <c r="L36" s="9"/>
      <c r="M36" s="372"/>
      <c r="N36" s="241"/>
      <c r="O36" s="372"/>
      <c r="P36" s="241"/>
      <c r="Q36" s="241"/>
      <c r="R36" s="8"/>
      <c r="S36" s="27">
        <f>IF(((+K36*L36)-M36-O36-R36)&lt;0,0,((+K36*L36)-M36-O36-R36))</f>
        <v>0</v>
      </c>
      <c r="T36" s="7"/>
    </row>
    <row r="37" spans="1:20" ht="15.95" customHeight="1" x14ac:dyDescent="0.2">
      <c r="A37" s="244" t="s">
        <v>67</v>
      </c>
      <c r="B37" s="245"/>
      <c r="C37" s="245"/>
      <c r="D37" s="245"/>
      <c r="E37" s="245"/>
      <c r="F37" s="245"/>
      <c r="G37" s="245"/>
      <c r="H37" s="240"/>
      <c r="I37" s="241"/>
      <c r="J37" s="241"/>
      <c r="K37" s="6"/>
      <c r="L37" s="9"/>
      <c r="M37" s="372"/>
      <c r="N37" s="241"/>
      <c r="O37" s="372"/>
      <c r="P37" s="241"/>
      <c r="Q37" s="241"/>
      <c r="R37" s="8"/>
      <c r="S37" s="27">
        <f>IF(((+K37*L37)-M37-O37-R37)&lt;0,0,((+K37*L37)-M37-O37-R37))</f>
        <v>0</v>
      </c>
      <c r="T37" s="7"/>
    </row>
    <row r="38" spans="1:20" ht="14.45" customHeight="1" x14ac:dyDescent="0.2">
      <c r="A38" s="377" t="s">
        <v>91</v>
      </c>
      <c r="B38" s="232"/>
      <c r="C38" s="232"/>
      <c r="D38" s="232"/>
      <c r="E38" s="232"/>
      <c r="F38" s="232"/>
      <c r="G38" s="232"/>
      <c r="H38" s="232"/>
      <c r="I38" s="232"/>
      <c r="J38" s="232"/>
      <c r="K38" s="232"/>
      <c r="L38" s="232"/>
      <c r="M38" s="232"/>
      <c r="N38" s="232"/>
      <c r="O38" s="232"/>
      <c r="P38" s="232"/>
      <c r="Q38" s="232"/>
      <c r="R38" s="232"/>
      <c r="S38" s="232"/>
      <c r="T38" s="232"/>
    </row>
    <row r="39" spans="1:20" ht="13.7" customHeight="1" x14ac:dyDescent="0.2">
      <c r="A39" s="286" t="s">
        <v>86</v>
      </c>
      <c r="B39" s="287"/>
      <c r="C39" s="287"/>
      <c r="D39" s="287"/>
      <c r="E39" s="287"/>
      <c r="F39" s="287"/>
      <c r="G39" s="287"/>
      <c r="H39" s="287"/>
      <c r="I39" s="287"/>
      <c r="J39" s="287"/>
      <c r="K39" s="287"/>
      <c r="L39" s="287"/>
      <c r="M39" s="287"/>
      <c r="N39" s="287"/>
      <c r="O39" s="287"/>
      <c r="P39" s="287"/>
      <c r="Q39" s="287"/>
      <c r="R39" s="287"/>
      <c r="S39" s="287"/>
      <c r="T39" s="287"/>
    </row>
    <row r="40" spans="1:20" ht="13.7" customHeight="1" x14ac:dyDescent="0.2">
      <c r="A40" s="288" t="s">
        <v>92</v>
      </c>
      <c r="B40" s="215"/>
      <c r="C40" s="215"/>
      <c r="D40" s="215"/>
      <c r="E40" s="215"/>
      <c r="F40" s="215"/>
      <c r="G40" s="215"/>
      <c r="H40" s="215"/>
      <c r="I40" s="215"/>
      <c r="J40" s="215"/>
      <c r="K40" s="215"/>
      <c r="L40" s="215"/>
      <c r="M40" s="215"/>
      <c r="N40" s="215"/>
      <c r="O40" s="215"/>
      <c r="P40" s="215"/>
      <c r="Q40" s="215"/>
      <c r="R40" s="215"/>
      <c r="S40" s="215"/>
      <c r="T40" s="215"/>
    </row>
    <row r="41" spans="1:20" ht="8.4499999999999993" customHeight="1" x14ac:dyDescent="0.2">
      <c r="A41" s="225"/>
      <c r="B41" s="226"/>
      <c r="C41" s="226"/>
      <c r="D41" s="226"/>
      <c r="E41" s="226"/>
      <c r="F41" s="226"/>
      <c r="G41" s="226"/>
      <c r="H41" s="226"/>
      <c r="I41" s="226"/>
      <c r="J41" s="226"/>
      <c r="K41" s="226"/>
      <c r="L41" s="226"/>
      <c r="M41" s="226"/>
      <c r="N41" s="226"/>
      <c r="O41" s="226"/>
      <c r="P41" s="226"/>
      <c r="Q41" s="226"/>
      <c r="R41" s="226"/>
      <c r="S41" s="226"/>
      <c r="T41" s="226"/>
    </row>
    <row r="42" spans="1:20" ht="16.7" customHeight="1" x14ac:dyDescent="0.2">
      <c r="A42" s="428" t="s">
        <v>40</v>
      </c>
      <c r="B42" s="429"/>
      <c r="C42" s="429"/>
      <c r="D42" s="429"/>
      <c r="E42" s="429"/>
      <c r="F42" s="429"/>
      <c r="G42" s="429"/>
      <c r="H42" s="429"/>
      <c r="I42" s="429"/>
      <c r="J42" s="429"/>
      <c r="K42" s="429"/>
      <c r="L42" s="429"/>
      <c r="M42" s="429"/>
      <c r="N42" s="429"/>
      <c r="O42" s="429"/>
      <c r="P42" s="429"/>
      <c r="Q42" s="429"/>
      <c r="R42" s="429"/>
      <c r="S42" s="429"/>
      <c r="T42" s="429"/>
    </row>
    <row r="43" spans="1:20" ht="15.95" customHeight="1" x14ac:dyDescent="0.2">
      <c r="A43" s="233" t="s">
        <v>31</v>
      </c>
      <c r="B43" s="232"/>
      <c r="C43" s="232"/>
      <c r="D43" s="232"/>
      <c r="E43" s="232"/>
      <c r="F43" s="232"/>
      <c r="G43" s="232"/>
      <c r="H43" s="232"/>
      <c r="I43" s="232"/>
      <c r="J43" s="232"/>
      <c r="K43" s="232"/>
      <c r="L43" s="232"/>
      <c r="M43" s="231" t="s">
        <v>54</v>
      </c>
      <c r="N43" s="232"/>
      <c r="O43" s="232"/>
      <c r="P43" s="232"/>
      <c r="Q43" s="232"/>
      <c r="R43" s="14" t="s">
        <v>55</v>
      </c>
      <c r="S43" s="14" t="s">
        <v>22</v>
      </c>
      <c r="T43" s="14" t="s">
        <v>5</v>
      </c>
    </row>
    <row r="44" spans="1:20" ht="15.2" customHeight="1" x14ac:dyDescent="0.2">
      <c r="A44" s="299" t="s">
        <v>16</v>
      </c>
      <c r="B44" s="215"/>
      <c r="C44" s="215"/>
      <c r="D44" s="215"/>
      <c r="E44" s="215"/>
      <c r="F44" s="215"/>
      <c r="G44" s="215"/>
      <c r="H44" s="215"/>
      <c r="I44" s="215"/>
      <c r="J44" s="215"/>
      <c r="K44" s="215"/>
      <c r="L44" s="215"/>
      <c r="M44" s="212" t="s">
        <v>17</v>
      </c>
      <c r="N44" s="300"/>
      <c r="O44" s="18" t="s">
        <v>2</v>
      </c>
      <c r="P44" s="374" t="s">
        <v>11</v>
      </c>
      <c r="Q44" s="229"/>
      <c r="R44" s="15" t="s">
        <v>45</v>
      </c>
      <c r="S44" s="15" t="s">
        <v>44</v>
      </c>
      <c r="T44" s="15" t="s">
        <v>58</v>
      </c>
    </row>
    <row r="45" spans="1:20" ht="16.7" customHeight="1" x14ac:dyDescent="0.2">
      <c r="A45" s="240"/>
      <c r="B45" s="241"/>
      <c r="C45" s="241"/>
      <c r="D45" s="241"/>
      <c r="E45" s="241"/>
      <c r="F45" s="241"/>
      <c r="G45" s="241"/>
      <c r="H45" s="241"/>
      <c r="I45" s="241"/>
      <c r="J45" s="241"/>
      <c r="K45" s="241"/>
      <c r="L45" s="241"/>
      <c r="M45" s="295"/>
      <c r="N45" s="296"/>
      <c r="O45" s="19" t="s">
        <v>2</v>
      </c>
      <c r="P45" s="297"/>
      <c r="Q45" s="373"/>
      <c r="R45" s="7"/>
      <c r="S45" s="8"/>
      <c r="T45" s="7"/>
    </row>
    <row r="46" spans="1:20" ht="16.7" customHeight="1" x14ac:dyDescent="0.2">
      <c r="A46" s="240"/>
      <c r="B46" s="241"/>
      <c r="C46" s="241"/>
      <c r="D46" s="241"/>
      <c r="E46" s="241"/>
      <c r="F46" s="241"/>
      <c r="G46" s="241"/>
      <c r="H46" s="241"/>
      <c r="I46" s="241"/>
      <c r="J46" s="241"/>
      <c r="K46" s="241"/>
      <c r="L46" s="241"/>
      <c r="M46" s="295"/>
      <c r="N46" s="296"/>
      <c r="O46" s="19" t="s">
        <v>2</v>
      </c>
      <c r="P46" s="297"/>
      <c r="Q46" s="373"/>
      <c r="R46" s="7"/>
      <c r="S46" s="8"/>
      <c r="T46" s="7"/>
    </row>
    <row r="47" spans="1:20" ht="16.7" customHeight="1" x14ac:dyDescent="0.2">
      <c r="A47" s="240"/>
      <c r="B47" s="241"/>
      <c r="C47" s="241"/>
      <c r="D47" s="241"/>
      <c r="E47" s="241"/>
      <c r="F47" s="241"/>
      <c r="G47" s="241"/>
      <c r="H47" s="241"/>
      <c r="I47" s="241"/>
      <c r="J47" s="241"/>
      <c r="K47" s="241"/>
      <c r="L47" s="241"/>
      <c r="M47" s="295"/>
      <c r="N47" s="296"/>
      <c r="O47" s="19" t="s">
        <v>2</v>
      </c>
      <c r="P47" s="297"/>
      <c r="Q47" s="373"/>
      <c r="R47" s="7"/>
      <c r="S47" s="8"/>
      <c r="T47" s="7"/>
    </row>
    <row r="48" spans="1:20" ht="16.7" customHeight="1" x14ac:dyDescent="0.2">
      <c r="A48" s="240"/>
      <c r="B48" s="241"/>
      <c r="C48" s="241"/>
      <c r="D48" s="241"/>
      <c r="E48" s="241"/>
      <c r="F48" s="241"/>
      <c r="G48" s="241"/>
      <c r="H48" s="241"/>
      <c r="I48" s="241"/>
      <c r="J48" s="241"/>
      <c r="K48" s="241"/>
      <c r="L48" s="241"/>
      <c r="M48" s="295"/>
      <c r="N48" s="296"/>
      <c r="O48" s="19" t="s">
        <v>2</v>
      </c>
      <c r="P48" s="297"/>
      <c r="Q48" s="373"/>
      <c r="R48" s="7"/>
      <c r="S48" s="8"/>
      <c r="T48" s="7"/>
    </row>
    <row r="49" spans="1:20" ht="10.7" customHeight="1" x14ac:dyDescent="0.2">
      <c r="A49" s="225"/>
      <c r="B49" s="226"/>
      <c r="C49" s="226"/>
      <c r="D49" s="226"/>
      <c r="E49" s="226"/>
      <c r="F49" s="226"/>
      <c r="G49" s="226"/>
      <c r="H49" s="226"/>
      <c r="I49" s="226"/>
      <c r="J49" s="226"/>
      <c r="K49" s="226"/>
      <c r="L49" s="226"/>
      <c r="M49" s="226"/>
      <c r="N49" s="226"/>
      <c r="O49" s="226"/>
      <c r="P49" s="226"/>
      <c r="Q49" s="226"/>
      <c r="R49" s="226"/>
      <c r="S49" s="226"/>
      <c r="T49" s="226"/>
    </row>
    <row r="50" spans="1:20" ht="15.95" customHeight="1" x14ac:dyDescent="0.2">
      <c r="A50" s="176" t="s">
        <v>52</v>
      </c>
      <c r="B50" s="421"/>
      <c r="C50" s="421"/>
      <c r="D50" s="421"/>
      <c r="E50" s="421"/>
      <c r="F50" s="421"/>
      <c r="G50" s="421"/>
      <c r="H50" s="421"/>
      <c r="I50" s="421"/>
      <c r="J50" s="421"/>
      <c r="K50" s="21"/>
      <c r="L50" s="21"/>
      <c r="M50" s="267" t="s">
        <v>95</v>
      </c>
      <c r="N50" s="245"/>
      <c r="O50" s="245"/>
      <c r="P50" s="245"/>
      <c r="Q50" s="245"/>
      <c r="R50" s="245"/>
      <c r="S50" s="14" t="s">
        <v>0</v>
      </c>
      <c r="T50" s="14" t="s">
        <v>7</v>
      </c>
    </row>
    <row r="51" spans="1:20" ht="16.7" customHeight="1" x14ac:dyDescent="0.2">
      <c r="A51" s="267" t="s">
        <v>93</v>
      </c>
      <c r="B51" s="245"/>
      <c r="C51" s="245"/>
      <c r="D51" s="184" t="s">
        <v>63</v>
      </c>
      <c r="E51" s="245"/>
      <c r="F51" s="245"/>
      <c r="G51" s="245"/>
      <c r="H51" s="245"/>
      <c r="I51" s="245"/>
      <c r="J51" s="245"/>
      <c r="K51" s="15" t="s">
        <v>61</v>
      </c>
      <c r="L51" s="15" t="s">
        <v>94</v>
      </c>
      <c r="M51" s="267" t="s">
        <v>51</v>
      </c>
      <c r="N51" s="245"/>
      <c r="O51" s="267" t="s">
        <v>34</v>
      </c>
      <c r="P51" s="245"/>
      <c r="Q51" s="245"/>
      <c r="R51" s="17" t="s">
        <v>37</v>
      </c>
      <c r="S51" s="15"/>
      <c r="T51" s="15"/>
    </row>
    <row r="52" spans="1:20" ht="15.95" customHeight="1" x14ac:dyDescent="0.2">
      <c r="A52" s="244" t="s">
        <v>9</v>
      </c>
      <c r="B52" s="245"/>
      <c r="C52" s="245"/>
      <c r="D52" s="7"/>
      <c r="E52" s="16" t="s">
        <v>6</v>
      </c>
      <c r="F52" s="7"/>
      <c r="G52" s="240"/>
      <c r="H52" s="241"/>
      <c r="I52" s="241"/>
      <c r="J52" s="241"/>
      <c r="K52" s="6"/>
      <c r="L52" s="9">
        <v>560</v>
      </c>
      <c r="M52" s="372"/>
      <c r="N52" s="241"/>
      <c r="O52" s="372"/>
      <c r="P52" s="241"/>
      <c r="Q52" s="241"/>
      <c r="R52" s="8"/>
      <c r="S52" s="27">
        <f>IF(((K52*L52)-M52-O52-R52)&lt;0,0,((K52*L52)-M52-O52-R52))</f>
        <v>0</v>
      </c>
      <c r="T52" s="7"/>
    </row>
    <row r="53" spans="1:20" ht="17.45" customHeight="1" x14ac:dyDescent="0.2">
      <c r="A53" s="244" t="s">
        <v>46</v>
      </c>
      <c r="B53" s="245"/>
      <c r="C53" s="245"/>
      <c r="D53" s="7"/>
      <c r="E53" s="16" t="s">
        <v>6</v>
      </c>
      <c r="F53" s="7"/>
      <c r="G53" s="240"/>
      <c r="H53" s="241"/>
      <c r="I53" s="241"/>
      <c r="J53" s="241"/>
      <c r="K53" s="6"/>
      <c r="L53" s="8"/>
      <c r="M53" s="372"/>
      <c r="N53" s="241"/>
      <c r="O53" s="372"/>
      <c r="P53" s="241"/>
      <c r="Q53" s="241"/>
      <c r="R53" s="8"/>
      <c r="S53" s="27">
        <f>IF(((K53*L53)-M53-O53-R53)&lt;0,0,((K53*L53)-M53-O53-R53))</f>
        <v>0</v>
      </c>
      <c r="T53" s="7"/>
    </row>
    <row r="54" spans="1:20" ht="15.95" customHeight="1" x14ac:dyDescent="0.2">
      <c r="A54" s="244" t="s">
        <v>57</v>
      </c>
      <c r="B54" s="245"/>
      <c r="C54" s="245"/>
      <c r="D54" s="7"/>
      <c r="E54" s="16" t="s">
        <v>6</v>
      </c>
      <c r="F54" s="7"/>
      <c r="G54" s="240"/>
      <c r="H54" s="241"/>
      <c r="I54" s="241"/>
      <c r="J54" s="241"/>
      <c r="K54" s="6"/>
      <c r="L54" s="8"/>
      <c r="M54" s="372"/>
      <c r="N54" s="241"/>
      <c r="O54" s="372"/>
      <c r="P54" s="241"/>
      <c r="Q54" s="241"/>
      <c r="R54" s="8"/>
      <c r="S54" s="27">
        <f>IF(((K54*L54)-M54-O54-R54)&lt;0,0,((K54*L54)-M54-O54-R54))</f>
        <v>0</v>
      </c>
      <c r="T54" s="7"/>
    </row>
    <row r="55" spans="1:20" ht="15.95" customHeight="1" x14ac:dyDescent="0.2">
      <c r="A55" s="240"/>
      <c r="B55" s="241"/>
      <c r="C55" s="241"/>
      <c r="D55" s="7"/>
      <c r="E55" s="16" t="s">
        <v>6</v>
      </c>
      <c r="F55" s="7"/>
      <c r="G55" s="240"/>
      <c r="H55" s="241"/>
      <c r="I55" s="241"/>
      <c r="J55" s="241"/>
      <c r="K55" s="6"/>
      <c r="L55" s="8"/>
      <c r="M55" s="372"/>
      <c r="N55" s="241"/>
      <c r="O55" s="372"/>
      <c r="P55" s="241"/>
      <c r="Q55" s="241"/>
      <c r="R55" s="8"/>
      <c r="S55" s="27">
        <f>IF(((K55*L55)-M55-O55-R55)&lt;0,0,((K55*L55)-M55-O55-R55))</f>
        <v>0</v>
      </c>
      <c r="T55" s="7"/>
    </row>
    <row r="56" spans="1:20" ht="14.45" customHeight="1" x14ac:dyDescent="0.2">
      <c r="A56" s="377" t="s">
        <v>96</v>
      </c>
      <c r="B56" s="232"/>
      <c r="C56" s="232"/>
      <c r="D56" s="232"/>
      <c r="E56" s="232"/>
      <c r="F56" s="232"/>
      <c r="G56" s="232"/>
      <c r="H56" s="232"/>
      <c r="I56" s="232"/>
      <c r="J56" s="232"/>
      <c r="K56" s="232"/>
      <c r="L56" s="232"/>
      <c r="M56" s="232"/>
      <c r="N56" s="232"/>
      <c r="O56" s="232"/>
      <c r="P56" s="232"/>
      <c r="Q56" s="232"/>
      <c r="R56" s="232"/>
      <c r="S56" s="232"/>
      <c r="T56" s="232"/>
    </row>
    <row r="57" spans="1:20" ht="13.7" customHeight="1" x14ac:dyDescent="0.2">
      <c r="A57" s="286" t="s">
        <v>97</v>
      </c>
      <c r="B57" s="287"/>
      <c r="C57" s="287"/>
      <c r="D57" s="287"/>
      <c r="E57" s="287"/>
      <c r="F57" s="287"/>
      <c r="G57" s="287"/>
      <c r="H57" s="287"/>
      <c r="I57" s="287"/>
      <c r="J57" s="287"/>
      <c r="K57" s="287"/>
      <c r="L57" s="287"/>
      <c r="M57" s="287"/>
      <c r="N57" s="287"/>
      <c r="O57" s="287"/>
      <c r="P57" s="287"/>
      <c r="Q57" s="287"/>
      <c r="R57" s="287"/>
      <c r="S57" s="287"/>
      <c r="T57" s="287"/>
    </row>
    <row r="58" spans="1:20" ht="13.7" customHeight="1" x14ac:dyDescent="0.2">
      <c r="A58" s="286" t="s">
        <v>98</v>
      </c>
      <c r="B58" s="287"/>
      <c r="C58" s="287"/>
      <c r="D58" s="287"/>
      <c r="E58" s="287"/>
      <c r="F58" s="287"/>
      <c r="G58" s="287"/>
      <c r="H58" s="287"/>
      <c r="I58" s="287"/>
      <c r="J58" s="287"/>
      <c r="K58" s="287"/>
      <c r="L58" s="287"/>
      <c r="M58" s="287"/>
      <c r="N58" s="287"/>
      <c r="O58" s="287"/>
      <c r="P58" s="287"/>
      <c r="Q58" s="287"/>
      <c r="R58" s="287"/>
      <c r="S58" s="287"/>
      <c r="T58" s="287"/>
    </row>
    <row r="59" spans="1:20" ht="14.45" customHeight="1" x14ac:dyDescent="0.2">
      <c r="A59" s="288" t="s">
        <v>87</v>
      </c>
      <c r="B59" s="215"/>
      <c r="C59" s="215"/>
      <c r="D59" s="215"/>
      <c r="E59" s="215"/>
      <c r="F59" s="215"/>
      <c r="G59" s="215"/>
      <c r="H59" s="215"/>
      <c r="I59" s="215"/>
      <c r="J59" s="215"/>
      <c r="K59" s="215"/>
      <c r="L59" s="215"/>
      <c r="M59" s="215"/>
      <c r="N59" s="215"/>
      <c r="O59" s="215"/>
      <c r="P59" s="215"/>
      <c r="Q59" s="215"/>
      <c r="R59" s="215"/>
      <c r="S59" s="215"/>
      <c r="T59" s="215"/>
    </row>
    <row r="60" spans="1:20" ht="10.7" customHeight="1" x14ac:dyDescent="0.2">
      <c r="A60" s="225"/>
      <c r="B60" s="226"/>
      <c r="C60" s="226"/>
      <c r="D60" s="226"/>
      <c r="E60" s="226"/>
      <c r="F60" s="226"/>
      <c r="G60" s="226"/>
      <c r="H60" s="226"/>
      <c r="I60" s="226"/>
      <c r="J60" s="226"/>
      <c r="K60" s="226"/>
      <c r="L60" s="226"/>
      <c r="M60" s="226"/>
      <c r="N60" s="226"/>
      <c r="O60" s="226"/>
      <c r="P60" s="226"/>
      <c r="Q60" s="226"/>
      <c r="R60" s="226"/>
      <c r="S60" s="226"/>
      <c r="T60" s="226"/>
    </row>
    <row r="61" spans="1:20" ht="15.95" customHeight="1" x14ac:dyDescent="0.2">
      <c r="A61" s="176" t="s">
        <v>83</v>
      </c>
      <c r="B61" s="421"/>
      <c r="C61" s="421"/>
      <c r="D61" s="421"/>
      <c r="E61" s="421"/>
      <c r="F61" s="421"/>
      <c r="G61" s="421"/>
      <c r="H61" s="421"/>
      <c r="I61" s="421"/>
      <c r="J61" s="421"/>
      <c r="K61" s="421"/>
      <c r="L61" s="267" t="s">
        <v>8</v>
      </c>
      <c r="M61" s="245"/>
      <c r="N61" s="245"/>
      <c r="O61" s="267" t="s">
        <v>61</v>
      </c>
      <c r="P61" s="245"/>
      <c r="Q61" s="245"/>
      <c r="R61" s="17" t="s">
        <v>68</v>
      </c>
      <c r="S61" s="17" t="s">
        <v>0</v>
      </c>
      <c r="T61" s="17" t="s">
        <v>7</v>
      </c>
    </row>
    <row r="62" spans="1:20" ht="16.7" customHeight="1" x14ac:dyDescent="0.2">
      <c r="A62" s="244" t="s">
        <v>81</v>
      </c>
      <c r="B62" s="245"/>
      <c r="C62" s="245"/>
      <c r="D62" s="245"/>
      <c r="E62" s="245"/>
      <c r="F62" s="245"/>
      <c r="G62" s="245"/>
      <c r="H62" s="245"/>
      <c r="I62" s="245"/>
      <c r="J62" s="245"/>
      <c r="K62" s="245"/>
      <c r="L62" s="244" t="s">
        <v>6</v>
      </c>
      <c r="M62" s="245"/>
      <c r="N62" s="245"/>
      <c r="O62" s="242"/>
      <c r="P62" s="241"/>
      <c r="Q62" s="241"/>
      <c r="R62" s="9">
        <v>60</v>
      </c>
      <c r="S62" s="30">
        <f>+O62*R62</f>
        <v>0</v>
      </c>
      <c r="T62" s="7"/>
    </row>
    <row r="63" spans="1:20" ht="15.2" customHeight="1" x14ac:dyDescent="0.2">
      <c r="A63" s="245"/>
      <c r="B63" s="245"/>
      <c r="C63" s="245"/>
      <c r="D63" s="245"/>
      <c r="E63" s="245"/>
      <c r="F63" s="245"/>
      <c r="G63" s="245"/>
      <c r="H63" s="245"/>
      <c r="I63" s="245"/>
      <c r="J63" s="245"/>
      <c r="K63" s="245"/>
      <c r="L63" s="244" t="s">
        <v>71</v>
      </c>
      <c r="M63" s="245"/>
      <c r="N63" s="245"/>
      <c r="O63" s="242"/>
      <c r="P63" s="241"/>
      <c r="Q63" s="241"/>
      <c r="R63" s="9">
        <v>80</v>
      </c>
      <c r="S63" s="30">
        <f>+O63*R63</f>
        <v>0</v>
      </c>
      <c r="T63" s="7"/>
    </row>
    <row r="64" spans="1:20" ht="12.95" customHeight="1" x14ac:dyDescent="0.2">
      <c r="A64" s="225"/>
      <c r="B64" s="226"/>
      <c r="C64" s="226"/>
      <c r="D64" s="226"/>
      <c r="E64" s="226"/>
      <c r="F64" s="226"/>
      <c r="G64" s="226"/>
      <c r="H64" s="226"/>
      <c r="I64" s="226"/>
      <c r="J64" s="226"/>
      <c r="K64" s="226"/>
      <c r="L64" s="226"/>
      <c r="M64" s="226"/>
      <c r="N64" s="226"/>
      <c r="O64" s="226"/>
      <c r="P64" s="226"/>
      <c r="Q64" s="226"/>
      <c r="R64" s="226"/>
      <c r="S64" s="226"/>
      <c r="T64" s="226"/>
    </row>
    <row r="65" spans="1:20" ht="16.7" customHeight="1" x14ac:dyDescent="0.2">
      <c r="A65" s="176" t="s">
        <v>3</v>
      </c>
      <c r="B65" s="421"/>
      <c r="C65" s="421"/>
      <c r="D65" s="421"/>
      <c r="E65" s="421"/>
      <c r="F65" s="421"/>
      <c r="G65" s="421"/>
      <c r="H65" s="421"/>
      <c r="I65" s="421"/>
      <c r="J65" s="421"/>
      <c r="K65" s="421"/>
      <c r="L65" s="267" t="s">
        <v>99</v>
      </c>
      <c r="M65" s="245"/>
      <c r="N65" s="245"/>
      <c r="O65" s="267" t="s">
        <v>61</v>
      </c>
      <c r="P65" s="245"/>
      <c r="Q65" s="245"/>
      <c r="R65" s="17" t="s">
        <v>68</v>
      </c>
      <c r="S65" s="17" t="s">
        <v>0</v>
      </c>
      <c r="T65" s="17" t="s">
        <v>7</v>
      </c>
    </row>
    <row r="66" spans="1:20" ht="16.7" customHeight="1" x14ac:dyDescent="0.2">
      <c r="A66" s="244" t="s">
        <v>10</v>
      </c>
      <c r="B66" s="245"/>
      <c r="C66" s="245"/>
      <c r="D66" s="245"/>
      <c r="E66" s="245"/>
      <c r="F66" s="245"/>
      <c r="G66" s="245"/>
      <c r="H66" s="245"/>
      <c r="I66" s="245"/>
      <c r="J66" s="245"/>
      <c r="K66" s="245"/>
      <c r="L66" s="244" t="s">
        <v>6</v>
      </c>
      <c r="M66" s="245"/>
      <c r="N66" s="245"/>
      <c r="O66" s="242"/>
      <c r="P66" s="241"/>
      <c r="Q66" s="241"/>
      <c r="R66" s="9">
        <v>400</v>
      </c>
      <c r="S66" s="30">
        <f>+O66*R66</f>
        <v>0</v>
      </c>
      <c r="T66" s="7"/>
    </row>
    <row r="67" spans="1:20" ht="14.45" customHeight="1" x14ac:dyDescent="0.2">
      <c r="A67" s="286" t="s">
        <v>100</v>
      </c>
      <c r="B67" s="287"/>
      <c r="C67" s="287"/>
      <c r="D67" s="287"/>
      <c r="E67" s="287"/>
      <c r="F67" s="287"/>
      <c r="G67" s="287"/>
      <c r="H67" s="287"/>
      <c r="I67" s="287"/>
      <c r="J67" s="287"/>
      <c r="K67" s="287"/>
      <c r="L67" s="287"/>
      <c r="M67" s="287"/>
      <c r="N67" s="287"/>
      <c r="O67" s="287"/>
      <c r="P67" s="287"/>
      <c r="Q67" s="287"/>
      <c r="R67" s="287"/>
      <c r="S67" s="287"/>
      <c r="T67" s="287"/>
    </row>
    <row r="68" spans="1:20" ht="14.45" customHeight="1" x14ac:dyDescent="0.2">
      <c r="A68" s="288" t="s">
        <v>20</v>
      </c>
      <c r="B68" s="215"/>
      <c r="C68" s="215"/>
      <c r="D68" s="215"/>
      <c r="E68" s="215"/>
      <c r="F68" s="215"/>
      <c r="G68" s="215"/>
      <c r="H68" s="215"/>
      <c r="I68" s="215"/>
      <c r="J68" s="215"/>
      <c r="K68" s="215"/>
      <c r="L68" s="215"/>
      <c r="M68" s="215"/>
      <c r="N68" s="215"/>
      <c r="O68" s="215"/>
      <c r="P68" s="215"/>
      <c r="Q68" s="215"/>
      <c r="R68" s="215"/>
      <c r="S68" s="215"/>
      <c r="T68" s="215"/>
    </row>
    <row r="69" spans="1:20" ht="12.2" customHeight="1" x14ac:dyDescent="0.2">
      <c r="A69" s="390"/>
      <c r="B69" s="226"/>
      <c r="C69" s="226"/>
      <c r="D69" s="226"/>
      <c r="E69" s="226"/>
      <c r="F69" s="226"/>
      <c r="G69" s="226"/>
      <c r="H69" s="226"/>
      <c r="I69" s="226"/>
      <c r="J69" s="226"/>
      <c r="K69" s="226"/>
      <c r="L69" s="226"/>
      <c r="M69" s="226"/>
      <c r="N69" s="226"/>
      <c r="O69" s="226"/>
      <c r="P69" s="226"/>
      <c r="Q69" s="226"/>
      <c r="R69" s="226"/>
      <c r="S69" s="226"/>
      <c r="T69" s="226"/>
    </row>
    <row r="70" spans="1:20" ht="15.2" customHeight="1" x14ac:dyDescent="0.2">
      <c r="A70" s="176" t="s">
        <v>49</v>
      </c>
      <c r="B70" s="421"/>
      <c r="C70" s="421"/>
      <c r="D70" s="421"/>
      <c r="E70" s="421"/>
      <c r="F70" s="421"/>
      <c r="G70" s="421"/>
      <c r="H70" s="421"/>
      <c r="I70" s="421"/>
      <c r="J70" s="421"/>
      <c r="K70" s="421"/>
      <c r="L70" s="421"/>
      <c r="M70" s="421"/>
      <c r="N70" s="421"/>
      <c r="O70" s="421"/>
      <c r="P70" s="421"/>
      <c r="Q70" s="421"/>
      <c r="R70" s="14" t="s">
        <v>47</v>
      </c>
      <c r="S70" s="14" t="s">
        <v>22</v>
      </c>
      <c r="T70" s="14" t="s">
        <v>5</v>
      </c>
    </row>
    <row r="71" spans="1:20" ht="15.95" customHeight="1" x14ac:dyDescent="0.2">
      <c r="A71" s="326" t="s">
        <v>76</v>
      </c>
      <c r="B71" s="245"/>
      <c r="C71" s="245"/>
      <c r="D71" s="245"/>
      <c r="E71" s="245"/>
      <c r="F71" s="245"/>
      <c r="G71" s="245"/>
      <c r="H71" s="245"/>
      <c r="I71" s="245"/>
      <c r="J71" s="245"/>
      <c r="K71" s="245"/>
      <c r="L71" s="245"/>
      <c r="M71" s="245"/>
      <c r="N71" s="245"/>
      <c r="O71" s="245"/>
      <c r="P71" s="245"/>
      <c r="Q71" s="245"/>
      <c r="R71" s="15" t="s">
        <v>45</v>
      </c>
      <c r="S71" s="15" t="s">
        <v>44</v>
      </c>
      <c r="T71" s="15" t="s">
        <v>58</v>
      </c>
    </row>
    <row r="72" spans="1:20" ht="16.7" customHeight="1" x14ac:dyDescent="0.2">
      <c r="A72" s="240"/>
      <c r="B72" s="241"/>
      <c r="C72" s="241"/>
      <c r="D72" s="241"/>
      <c r="E72" s="241"/>
      <c r="F72" s="241"/>
      <c r="G72" s="241"/>
      <c r="H72" s="241"/>
      <c r="I72" s="241"/>
      <c r="J72" s="241"/>
      <c r="K72" s="241"/>
      <c r="L72" s="241"/>
      <c r="M72" s="241"/>
      <c r="N72" s="241"/>
      <c r="O72" s="241"/>
      <c r="P72" s="241"/>
      <c r="Q72" s="241"/>
      <c r="R72" s="7"/>
      <c r="S72" s="8"/>
      <c r="T72" s="7"/>
    </row>
    <row r="73" spans="1:20" ht="16.7" customHeight="1" x14ac:dyDescent="0.2">
      <c r="A73" s="240"/>
      <c r="B73" s="241"/>
      <c r="C73" s="241"/>
      <c r="D73" s="241"/>
      <c r="E73" s="241"/>
      <c r="F73" s="241"/>
      <c r="G73" s="241"/>
      <c r="H73" s="241"/>
      <c r="I73" s="241"/>
      <c r="J73" s="241"/>
      <c r="K73" s="241"/>
      <c r="L73" s="241"/>
      <c r="M73" s="241"/>
      <c r="N73" s="241"/>
      <c r="O73" s="241"/>
      <c r="P73" s="241"/>
      <c r="Q73" s="241"/>
      <c r="R73" s="7"/>
      <c r="S73" s="8"/>
      <c r="T73" s="7"/>
    </row>
    <row r="74" spans="1:20" ht="16.7" customHeight="1" x14ac:dyDescent="0.2">
      <c r="A74" s="240"/>
      <c r="B74" s="241"/>
      <c r="C74" s="241"/>
      <c r="D74" s="241"/>
      <c r="E74" s="241"/>
      <c r="F74" s="241"/>
      <c r="G74" s="241"/>
      <c r="H74" s="241"/>
      <c r="I74" s="241"/>
      <c r="J74" s="241"/>
      <c r="K74" s="241"/>
      <c r="L74" s="241"/>
      <c r="M74" s="241"/>
      <c r="N74" s="241"/>
      <c r="O74" s="241"/>
      <c r="P74" s="241"/>
      <c r="Q74" s="241"/>
      <c r="R74" s="7"/>
      <c r="S74" s="8"/>
      <c r="T74" s="7"/>
    </row>
    <row r="75" spans="1:20" ht="16.7" customHeight="1" x14ac:dyDescent="0.2">
      <c r="A75" s="240"/>
      <c r="B75" s="241"/>
      <c r="C75" s="241"/>
      <c r="D75" s="241"/>
      <c r="E75" s="241"/>
      <c r="F75" s="241"/>
      <c r="G75" s="241"/>
      <c r="H75" s="241"/>
      <c r="I75" s="241"/>
      <c r="J75" s="241"/>
      <c r="K75" s="241"/>
      <c r="L75" s="241"/>
      <c r="M75" s="241"/>
      <c r="N75" s="241"/>
      <c r="O75" s="241"/>
      <c r="P75" s="241"/>
      <c r="Q75" s="241"/>
      <c r="R75" s="7"/>
      <c r="S75" s="8"/>
      <c r="T75" s="7"/>
    </row>
    <row r="76" spans="1:20" ht="9.1999999999999993" customHeight="1" x14ac:dyDescent="0.2">
      <c r="A76" s="333"/>
      <c r="B76" s="246"/>
      <c r="C76" s="246"/>
      <c r="D76" s="246"/>
      <c r="E76" s="246"/>
      <c r="F76" s="246"/>
      <c r="G76" s="246"/>
      <c r="H76" s="246"/>
      <c r="I76" s="246"/>
      <c r="J76" s="246"/>
      <c r="K76" s="246"/>
      <c r="L76" s="246"/>
      <c r="M76" s="246"/>
      <c r="N76" s="246"/>
      <c r="O76" s="246"/>
      <c r="P76" s="246"/>
      <c r="Q76" s="246"/>
      <c r="R76" s="246"/>
      <c r="S76" s="246"/>
      <c r="T76" s="246"/>
    </row>
    <row r="77" spans="1:20" ht="18.2" customHeight="1" x14ac:dyDescent="0.2">
      <c r="A77" s="184" t="s">
        <v>30</v>
      </c>
      <c r="B77" s="245"/>
      <c r="C77" s="245"/>
      <c r="D77" s="245"/>
      <c r="E77" s="245"/>
      <c r="F77" s="245"/>
      <c r="G77" s="245"/>
      <c r="H77" s="245"/>
      <c r="I77" s="245"/>
      <c r="J77" s="245"/>
      <c r="K77" s="245"/>
      <c r="L77" s="245"/>
      <c r="M77" s="245"/>
      <c r="N77" s="245"/>
      <c r="O77" s="245"/>
      <c r="P77" s="245"/>
      <c r="Q77" s="245"/>
      <c r="R77" s="245"/>
      <c r="S77" s="28">
        <f>+S21+SUM(S25:S28)+SUM(S33:S37)+SUM(S52:S55)+SUM(S62:S63)+S66+SUM(S45:S48)+SUM(S72:S75)</f>
        <v>0</v>
      </c>
      <c r="T77" s="16"/>
    </row>
    <row r="78" spans="1:20" ht="15.95" customHeight="1" x14ac:dyDescent="0.2">
      <c r="A78" s="244" t="s">
        <v>69</v>
      </c>
      <c r="B78" s="245"/>
      <c r="C78" s="245"/>
      <c r="D78" s="245"/>
      <c r="E78" s="245"/>
      <c r="F78" s="240"/>
      <c r="G78" s="241"/>
      <c r="H78" s="241"/>
      <c r="I78" s="241"/>
      <c r="J78" s="241"/>
      <c r="K78" s="241"/>
      <c r="L78" s="241"/>
      <c r="M78" s="241"/>
      <c r="N78" s="241"/>
      <c r="O78" s="241"/>
      <c r="P78" s="241"/>
      <c r="Q78" s="241"/>
      <c r="R78" s="241"/>
      <c r="S78" s="8"/>
      <c r="T78" s="7"/>
    </row>
    <row r="79" spans="1:20" ht="16.7" customHeight="1" x14ac:dyDescent="0.2">
      <c r="A79" s="244" t="s">
        <v>43</v>
      </c>
      <c r="B79" s="245"/>
      <c r="C79" s="245"/>
      <c r="D79" s="245"/>
      <c r="E79" s="245"/>
      <c r="F79" s="240"/>
      <c r="G79" s="241"/>
      <c r="H79" s="241"/>
      <c r="I79" s="241"/>
      <c r="J79" s="241"/>
      <c r="K79" s="241"/>
      <c r="L79" s="241"/>
      <c r="M79" s="241"/>
      <c r="N79" s="241"/>
      <c r="O79" s="241"/>
      <c r="P79" s="241"/>
      <c r="Q79" s="241"/>
      <c r="R79" s="241"/>
      <c r="S79" s="8"/>
      <c r="T79" s="7"/>
    </row>
    <row r="80" spans="1:20" ht="17.45" customHeight="1" x14ac:dyDescent="0.2">
      <c r="A80" s="326" t="s">
        <v>19</v>
      </c>
      <c r="B80" s="245"/>
      <c r="C80" s="245"/>
      <c r="D80" s="245"/>
      <c r="E80" s="245"/>
      <c r="F80" s="245"/>
      <c r="G80" s="245"/>
      <c r="H80" s="245"/>
      <c r="I80" s="245"/>
      <c r="J80" s="245"/>
      <c r="K80" s="245"/>
      <c r="L80" s="245"/>
      <c r="M80" s="245"/>
      <c r="N80" s="245"/>
      <c r="O80" s="245"/>
      <c r="P80" s="245"/>
      <c r="Q80" s="245"/>
      <c r="R80" s="245"/>
      <c r="S80" s="28">
        <f>+S77-SUM(S78:S79)</f>
        <v>0</v>
      </c>
      <c r="T80" s="16"/>
    </row>
    <row r="81" spans="1:20" ht="10.7" customHeight="1" x14ac:dyDescent="0.2">
      <c r="A81" s="333"/>
      <c r="B81" s="246"/>
      <c r="C81" s="246"/>
      <c r="D81" s="246"/>
      <c r="E81" s="246"/>
      <c r="F81" s="246"/>
      <c r="G81" s="246"/>
      <c r="H81" s="246"/>
      <c r="I81" s="246"/>
      <c r="J81" s="246"/>
      <c r="K81" s="246"/>
      <c r="L81" s="246"/>
      <c r="M81" s="246"/>
      <c r="N81" s="246"/>
      <c r="O81" s="246"/>
      <c r="P81" s="246"/>
      <c r="Q81" s="246"/>
      <c r="R81" s="246"/>
      <c r="S81" s="246"/>
      <c r="T81" s="246"/>
    </row>
    <row r="82" spans="1:20" ht="16.7" customHeight="1" x14ac:dyDescent="0.2">
      <c r="A82" s="10"/>
      <c r="B82" s="392" t="s">
        <v>35</v>
      </c>
      <c r="C82" s="393"/>
      <c r="D82" s="393"/>
      <c r="E82" s="393"/>
      <c r="F82" s="393"/>
      <c r="G82" s="393"/>
      <c r="H82" s="393"/>
      <c r="I82" s="393"/>
      <c r="J82" s="393"/>
      <c r="K82" s="393"/>
      <c r="L82" s="393"/>
      <c r="M82" s="23"/>
      <c r="N82" s="10"/>
      <c r="O82" s="286" t="s">
        <v>75</v>
      </c>
      <c r="P82" s="287"/>
      <c r="Q82" s="287"/>
      <c r="R82" s="287"/>
      <c r="S82" s="287"/>
      <c r="T82" s="287"/>
    </row>
    <row r="83" spans="1:20" ht="16.7" customHeight="1" x14ac:dyDescent="0.2">
      <c r="A83" s="10"/>
      <c r="B83" s="286" t="s">
        <v>42</v>
      </c>
      <c r="C83" s="287"/>
      <c r="D83" s="10"/>
      <c r="E83" s="392" t="s">
        <v>12</v>
      </c>
      <c r="F83" s="393"/>
      <c r="G83" s="393"/>
      <c r="H83" s="228"/>
      <c r="I83" s="229"/>
      <c r="J83" s="229"/>
      <c r="K83" s="229"/>
      <c r="L83" s="229"/>
      <c r="M83" s="23"/>
      <c r="N83" s="10"/>
      <c r="O83" s="286" t="s">
        <v>50</v>
      </c>
      <c r="P83" s="287"/>
      <c r="Q83" s="287"/>
      <c r="R83" s="287"/>
      <c r="S83" s="287"/>
      <c r="T83" s="287"/>
    </row>
    <row r="84" spans="1:20" ht="9.9499999999999993" customHeight="1" x14ac:dyDescent="0.2">
      <c r="A84" s="333"/>
      <c r="B84" s="246"/>
      <c r="C84" s="246"/>
      <c r="D84" s="246"/>
      <c r="E84" s="246"/>
      <c r="F84" s="246"/>
      <c r="G84" s="246"/>
      <c r="H84" s="246"/>
      <c r="I84" s="246"/>
      <c r="J84" s="246"/>
      <c r="K84" s="246"/>
      <c r="L84" s="246"/>
      <c r="M84" s="246"/>
      <c r="N84" s="246"/>
      <c r="O84" s="246"/>
      <c r="P84" s="246"/>
      <c r="Q84" s="246"/>
      <c r="R84" s="246"/>
      <c r="S84" s="246"/>
      <c r="T84" s="246"/>
    </row>
    <row r="85" spans="1:20" ht="15.95" customHeight="1" x14ac:dyDescent="0.2">
      <c r="A85" s="377" t="s">
        <v>33</v>
      </c>
      <c r="B85" s="232"/>
      <c r="C85" s="232"/>
      <c r="D85" s="232"/>
      <c r="E85" s="377" t="s">
        <v>56</v>
      </c>
      <c r="F85" s="232"/>
      <c r="G85" s="232"/>
      <c r="H85" s="232"/>
      <c r="I85" s="232"/>
      <c r="J85" s="232"/>
      <c r="K85" s="232"/>
      <c r="L85" s="377" t="s">
        <v>25</v>
      </c>
      <c r="M85" s="232"/>
      <c r="N85" s="232"/>
      <c r="O85" s="232"/>
      <c r="P85" s="232"/>
      <c r="Q85" s="232"/>
      <c r="R85" s="232"/>
      <c r="S85" s="232"/>
      <c r="T85" s="232"/>
    </row>
    <row r="86" spans="1:20" ht="33.200000000000003" customHeight="1" x14ac:dyDescent="0.2">
      <c r="A86" s="355"/>
      <c r="B86" s="355"/>
      <c r="C86" s="355"/>
      <c r="D86" s="355"/>
      <c r="E86" s="355"/>
      <c r="F86" s="355"/>
      <c r="G86" s="355"/>
      <c r="H86" s="355"/>
      <c r="I86" s="355"/>
      <c r="J86" s="355"/>
      <c r="K86" s="355"/>
      <c r="L86" s="355"/>
      <c r="M86" s="355"/>
      <c r="N86" s="355"/>
      <c r="O86" s="355"/>
      <c r="P86" s="355"/>
      <c r="Q86" s="355"/>
      <c r="R86" s="355"/>
      <c r="S86" s="355"/>
      <c r="T86" s="355"/>
    </row>
    <row r="87" spans="1:20" ht="12.95" customHeight="1" x14ac:dyDescent="0.2">
      <c r="A87" s="376"/>
      <c r="B87" s="226"/>
      <c r="C87" s="226"/>
      <c r="D87" s="226"/>
      <c r="E87" s="226"/>
      <c r="F87" s="226"/>
      <c r="G87" s="226"/>
      <c r="H87" s="226"/>
      <c r="I87" s="226"/>
      <c r="J87" s="226"/>
      <c r="K87" s="226"/>
      <c r="L87" s="226"/>
      <c r="M87" s="226"/>
      <c r="N87" s="226"/>
      <c r="O87" s="226"/>
      <c r="P87" s="226"/>
      <c r="Q87" s="226"/>
      <c r="R87" s="226"/>
      <c r="S87" s="226"/>
      <c r="T87" s="226"/>
    </row>
  </sheetData>
  <sheetProtection selectLockedCells="1"/>
  <mergeCells count="244">
    <mergeCell ref="L11:N11"/>
    <mergeCell ref="O10:Q10"/>
    <mergeCell ref="E13:G13"/>
    <mergeCell ref="A8:B8"/>
    <mergeCell ref="C10:D10"/>
    <mergeCell ref="C13:D13"/>
    <mergeCell ref="C14:D14"/>
    <mergeCell ref="C8:D8"/>
    <mergeCell ref="A1:T1"/>
    <mergeCell ref="C2:J2"/>
    <mergeCell ref="A5:E5"/>
    <mergeCell ref="F5:T5"/>
    <mergeCell ref="E3:F3"/>
    <mergeCell ref="A13:B13"/>
    <mergeCell ref="A14:B14"/>
    <mergeCell ref="A4:B4"/>
    <mergeCell ref="H8:J8"/>
    <mergeCell ref="E10:G10"/>
    <mergeCell ref="E11:G11"/>
    <mergeCell ref="E12:G12"/>
    <mergeCell ref="K2:L2"/>
    <mergeCell ref="K3:L3"/>
    <mergeCell ref="K4:L4"/>
    <mergeCell ref="O8:Q8"/>
    <mergeCell ref="O11:Q11"/>
    <mergeCell ref="H10:J10"/>
    <mergeCell ref="H11:J11"/>
    <mergeCell ref="L10:N10"/>
    <mergeCell ref="M33:N33"/>
    <mergeCell ref="T31:T32"/>
    <mergeCell ref="C11:D11"/>
    <mergeCell ref="C12:D12"/>
    <mergeCell ref="C4:J4"/>
    <mergeCell ref="C15:D15"/>
    <mergeCell ref="E15:G15"/>
    <mergeCell ref="H14:J14"/>
    <mergeCell ref="D27:G27"/>
    <mergeCell ref="A33:G33"/>
    <mergeCell ref="L19:N19"/>
    <mergeCell ref="C17:D17"/>
    <mergeCell ref="H19:J19"/>
    <mergeCell ref="A20:B20"/>
    <mergeCell ref="H12:J12"/>
    <mergeCell ref="H17:J17"/>
    <mergeCell ref="L21:N21"/>
    <mergeCell ref="L18:N18"/>
    <mergeCell ref="L17:N17"/>
    <mergeCell ref="A9:B9"/>
    <mergeCell ref="A10:B10"/>
    <mergeCell ref="A11:B11"/>
    <mergeCell ref="A12:B12"/>
    <mergeCell ref="C9:D9"/>
    <mergeCell ref="A85:D85"/>
    <mergeCell ref="A80:R80"/>
    <mergeCell ref="B82:L82"/>
    <mergeCell ref="A44:L44"/>
    <mergeCell ref="A41:T41"/>
    <mergeCell ref="A42:T42"/>
    <mergeCell ref="A43:L43"/>
    <mergeCell ref="A47:L47"/>
    <mergeCell ref="A48:L48"/>
    <mergeCell ref="A49:T49"/>
    <mergeCell ref="A61:K61"/>
    <mergeCell ref="A62:K63"/>
    <mergeCell ref="M54:N54"/>
    <mergeCell ref="G55:J55"/>
    <mergeCell ref="A56:T56"/>
    <mergeCell ref="G54:J54"/>
    <mergeCell ref="O54:Q54"/>
    <mergeCell ref="A66:K66"/>
    <mergeCell ref="A65:K65"/>
    <mergeCell ref="A74:Q74"/>
    <mergeCell ref="A76:T76"/>
    <mergeCell ref="A77:R77"/>
    <mergeCell ref="A78:E78"/>
    <mergeCell ref="A79:E79"/>
    <mergeCell ref="A81:T81"/>
    <mergeCell ref="F78:R78"/>
    <mergeCell ref="L63:N63"/>
    <mergeCell ref="M51:N51"/>
    <mergeCell ref="O52:Q52"/>
    <mergeCell ref="O63:Q63"/>
    <mergeCell ref="L62:N62"/>
    <mergeCell ref="O53:Q53"/>
    <mergeCell ref="M55:N55"/>
    <mergeCell ref="O61:Q61"/>
    <mergeCell ref="A86:D86"/>
    <mergeCell ref="A87:T87"/>
    <mergeCell ref="A3:D3"/>
    <mergeCell ref="A6:T6"/>
    <mergeCell ref="A7:T7"/>
    <mergeCell ref="A21:K21"/>
    <mergeCell ref="A39:T39"/>
    <mergeCell ref="A40:T40"/>
    <mergeCell ref="A57:T57"/>
    <mergeCell ref="A58:T58"/>
    <mergeCell ref="A55:C55"/>
    <mergeCell ref="A51:C51"/>
    <mergeCell ref="A54:C54"/>
    <mergeCell ref="A46:L46"/>
    <mergeCell ref="A60:T60"/>
    <mergeCell ref="O55:Q55"/>
    <mergeCell ref="A70:Q70"/>
    <mergeCell ref="A71:Q71"/>
    <mergeCell ref="E14:G14"/>
    <mergeCell ref="A75:Q75"/>
    <mergeCell ref="A72:Q72"/>
    <mergeCell ref="A73:Q73"/>
    <mergeCell ref="A64:T64"/>
    <mergeCell ref="A67:T67"/>
    <mergeCell ref="A84:T84"/>
    <mergeCell ref="B83:C83"/>
    <mergeCell ref="C16:D16"/>
    <mergeCell ref="E17:G17"/>
    <mergeCell ref="E18:G18"/>
    <mergeCell ref="E19:G19"/>
    <mergeCell ref="H20:J20"/>
    <mergeCell ref="L22:N22"/>
    <mergeCell ref="A19:B19"/>
    <mergeCell ref="A34:G34"/>
    <mergeCell ref="H36:J36"/>
    <mergeCell ref="A37:G37"/>
    <mergeCell ref="A59:T59"/>
    <mergeCell ref="A50:J50"/>
    <mergeCell ref="D51:J51"/>
    <mergeCell ref="A69:T69"/>
    <mergeCell ref="A68:T68"/>
    <mergeCell ref="H83:L83"/>
    <mergeCell ref="E83:G83"/>
    <mergeCell ref="R22:T22"/>
    <mergeCell ref="L61:N61"/>
    <mergeCell ref="A52:C52"/>
    <mergeCell ref="A53:C53"/>
    <mergeCell ref="A45:L45"/>
    <mergeCell ref="E8:G8"/>
    <mergeCell ref="E9:G9"/>
    <mergeCell ref="A25:N25"/>
    <mergeCell ref="G53:J53"/>
    <mergeCell ref="M34:N34"/>
    <mergeCell ref="M35:N35"/>
    <mergeCell ref="M37:N37"/>
    <mergeCell ref="P47:Q47"/>
    <mergeCell ref="P48:Q48"/>
    <mergeCell ref="M44:N44"/>
    <mergeCell ref="P44:Q44"/>
    <mergeCell ref="O22:Q22"/>
    <mergeCell ref="H9:J9"/>
    <mergeCell ref="L12:N12"/>
    <mergeCell ref="O12:Q12"/>
    <mergeCell ref="L20:N20"/>
    <mergeCell ref="M45:N45"/>
    <mergeCell ref="M46:N46"/>
    <mergeCell ref="L9:N9"/>
    <mergeCell ref="O17:Q17"/>
    <mergeCell ref="M50:R50"/>
    <mergeCell ref="G52:J52"/>
    <mergeCell ref="M48:N48"/>
    <mergeCell ref="M47:N47"/>
    <mergeCell ref="L86:T86"/>
    <mergeCell ref="L85:T85"/>
    <mergeCell ref="L13:N13"/>
    <mergeCell ref="H35:J35"/>
    <mergeCell ref="O65:Q65"/>
    <mergeCell ref="O66:Q66"/>
    <mergeCell ref="M52:N52"/>
    <mergeCell ref="M53:N53"/>
    <mergeCell ref="O51:Q51"/>
    <mergeCell ref="O13:Q13"/>
    <mergeCell ref="O28:Q28"/>
    <mergeCell ref="O20:Q20"/>
    <mergeCell ref="M31:R31"/>
    <mergeCell ref="O36:Q36"/>
    <mergeCell ref="P45:Q45"/>
    <mergeCell ref="P46:Q46"/>
    <mergeCell ref="F79:R79"/>
    <mergeCell ref="E85:K85"/>
    <mergeCell ref="E86:K86"/>
    <mergeCell ref="H18:J18"/>
    <mergeCell ref="H13:J13"/>
    <mergeCell ref="E20:G20"/>
    <mergeCell ref="H15:J15"/>
    <mergeCell ref="H16:J16"/>
    <mergeCell ref="L14:N14"/>
    <mergeCell ref="O15:Q15"/>
    <mergeCell ref="O16:Q16"/>
    <mergeCell ref="A38:T38"/>
    <mergeCell ref="A16:B16"/>
    <mergeCell ref="A17:B17"/>
    <mergeCell ref="A18:B18"/>
    <mergeCell ref="A23:T23"/>
    <mergeCell ref="A24:N24"/>
    <mergeCell ref="A22:K22"/>
    <mergeCell ref="C19:D19"/>
    <mergeCell ref="H37:J37"/>
    <mergeCell ref="A26:N26"/>
    <mergeCell ref="A27:C27"/>
    <mergeCell ref="A28:N28"/>
    <mergeCell ref="A31:G32"/>
    <mergeCell ref="L15:N15"/>
    <mergeCell ref="L16:N16"/>
    <mergeCell ref="O26:Q26"/>
    <mergeCell ref="O25:Q25"/>
    <mergeCell ref="O27:Q27"/>
    <mergeCell ref="A30:T30"/>
    <mergeCell ref="A35:G35"/>
    <mergeCell ref="A15:B15"/>
    <mergeCell ref="A36:G36"/>
    <mergeCell ref="H27:N27"/>
    <mergeCell ref="A29:T29"/>
    <mergeCell ref="H32:J32"/>
    <mergeCell ref="H33:J33"/>
    <mergeCell ref="M36:N36"/>
    <mergeCell ref="O37:Q37"/>
    <mergeCell ref="E16:G16"/>
    <mergeCell ref="C18:D18"/>
    <mergeCell ref="C20:D20"/>
    <mergeCell ref="M32:N32"/>
    <mergeCell ref="O33:Q33"/>
    <mergeCell ref="H34:J34"/>
    <mergeCell ref="H31:J31"/>
    <mergeCell ref="O82:T82"/>
    <mergeCell ref="O83:T83"/>
    <mergeCell ref="A2:B2"/>
    <mergeCell ref="H3:J3"/>
    <mergeCell ref="O21:Q21"/>
    <mergeCell ref="O24:Q24"/>
    <mergeCell ref="M43:Q43"/>
    <mergeCell ref="M4:T4"/>
    <mergeCell ref="M2:P2"/>
    <mergeCell ref="O34:Q34"/>
    <mergeCell ref="O35:Q35"/>
    <mergeCell ref="O62:Q62"/>
    <mergeCell ref="L66:N66"/>
    <mergeCell ref="L65:N65"/>
    <mergeCell ref="M3:P3"/>
    <mergeCell ref="O18:Q18"/>
    <mergeCell ref="O19:Q19"/>
    <mergeCell ref="O14:Q14"/>
    <mergeCell ref="O9:Q9"/>
    <mergeCell ref="R2:T2"/>
    <mergeCell ref="R3:T3"/>
    <mergeCell ref="S31:S32"/>
    <mergeCell ref="L8:N8"/>
    <mergeCell ref="O32:Q32"/>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2:A28"/>
  <sheetViews>
    <sheetView showGridLines="0" workbookViewId="0"/>
  </sheetViews>
  <sheetFormatPr baseColWidth="10" defaultRowHeight="12.75" x14ac:dyDescent="0.2"/>
  <sheetData>
    <row r="2" spans="1:1" s="2" customFormat="1" ht="15" x14ac:dyDescent="0.25">
      <c r="A2" s="1" t="s">
        <v>85</v>
      </c>
    </row>
    <row r="3" spans="1:1" s="2" customFormat="1" ht="14.25" x14ac:dyDescent="0.2"/>
    <row r="4" spans="1:1" s="2" customFormat="1" ht="15" x14ac:dyDescent="0.25">
      <c r="A4" s="3"/>
    </row>
    <row r="5" spans="1:1" s="2" customFormat="1" ht="14.25" x14ac:dyDescent="0.2">
      <c r="A5" s="4"/>
    </row>
    <row r="6" spans="1:1" s="2" customFormat="1" ht="14.25" x14ac:dyDescent="0.2">
      <c r="A6" s="4"/>
    </row>
    <row r="7" spans="1:1" s="2" customFormat="1" ht="14.25" x14ac:dyDescent="0.2"/>
    <row r="8" spans="1:1" s="2" customFormat="1" ht="14.25" x14ac:dyDescent="0.2"/>
    <row r="9" spans="1:1" s="2" customFormat="1" ht="14.25" x14ac:dyDescent="0.2"/>
    <row r="10" spans="1:1" s="2" customFormat="1" ht="14.25" x14ac:dyDescent="0.2"/>
    <row r="11" spans="1:1" s="2" customFormat="1" ht="14.25" x14ac:dyDescent="0.2"/>
    <row r="12" spans="1:1" s="2" customFormat="1" ht="14.25" x14ac:dyDescent="0.2"/>
    <row r="13" spans="1:1" s="2" customFormat="1" ht="14.25" x14ac:dyDescent="0.2"/>
    <row r="14" spans="1:1" s="2" customFormat="1" ht="14.25" x14ac:dyDescent="0.2"/>
    <row r="15" spans="1:1" s="2" customFormat="1" ht="14.25" x14ac:dyDescent="0.2"/>
    <row r="16" spans="1:1"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79"/>
  <sheetViews>
    <sheetView showGridLines="0" zoomScaleNormal="100" workbookViewId="0">
      <selection activeCell="C2" sqref="C2:K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11.28515625" style="11" customWidth="1"/>
    <col min="12" max="12" width="11.85546875" style="11" customWidth="1"/>
    <col min="13" max="13" width="4.140625" style="11" customWidth="1"/>
    <col min="14" max="14" width="9.140625" style="11" customWidth="1"/>
    <col min="15" max="15" width="4.140625" style="11" customWidth="1"/>
    <col min="16" max="16" width="4" style="11" customWidth="1"/>
    <col min="17" max="17" width="6.140625" style="11" customWidth="1"/>
    <col min="18" max="18" width="4.140625" style="11" customWidth="1"/>
    <col min="19" max="19" width="11" style="11" customWidth="1"/>
    <col min="20" max="20" width="12.85546875" style="11" customWidth="1"/>
    <col min="21" max="21" width="12.7109375" style="11" customWidth="1"/>
    <col min="22" max="23" width="9.140625" style="116"/>
    <col min="24" max="25" width="9.140625" style="125"/>
    <col min="26" max="16384" width="9.140625" style="11"/>
  </cols>
  <sheetData>
    <row r="1" spans="1:25" ht="26.45" customHeight="1" x14ac:dyDescent="0.2">
      <c r="A1" s="168" t="s">
        <v>13</v>
      </c>
      <c r="B1" s="168"/>
      <c r="C1" s="168"/>
      <c r="D1" s="168"/>
      <c r="E1" s="168"/>
      <c r="F1" s="168"/>
      <c r="G1" s="168"/>
      <c r="H1" s="168"/>
      <c r="I1" s="168"/>
      <c r="J1" s="168"/>
      <c r="K1" s="168"/>
      <c r="L1" s="168"/>
      <c r="M1" s="168"/>
      <c r="N1" s="168"/>
      <c r="O1" s="168"/>
      <c r="P1" s="168"/>
      <c r="Q1" s="168"/>
      <c r="R1" s="168"/>
      <c r="S1" s="168"/>
      <c r="T1" s="169">
        <v>2018</v>
      </c>
      <c r="U1" s="169"/>
      <c r="V1" s="115"/>
      <c r="W1" s="115"/>
      <c r="X1" s="124"/>
      <c r="Y1" s="124"/>
    </row>
    <row r="2" spans="1:25" ht="16.7" customHeight="1" x14ac:dyDescent="0.2">
      <c r="A2" s="170" t="s">
        <v>116</v>
      </c>
      <c r="B2" s="171"/>
      <c r="C2" s="172"/>
      <c r="D2" s="173"/>
      <c r="E2" s="173"/>
      <c r="F2" s="173"/>
      <c r="G2" s="173"/>
      <c r="H2" s="173"/>
      <c r="I2" s="173"/>
      <c r="J2" s="173"/>
      <c r="K2" s="174"/>
      <c r="L2" s="175" t="s">
        <v>48</v>
      </c>
      <c r="M2" s="176"/>
      <c r="N2" s="177"/>
      <c r="O2" s="178"/>
      <c r="P2" s="179"/>
      <c r="Q2" s="141" t="s">
        <v>1</v>
      </c>
      <c r="R2" s="180"/>
      <c r="S2" s="181"/>
      <c r="T2" s="182" t="s">
        <v>158</v>
      </c>
      <c r="U2" s="183"/>
      <c r="V2" s="196"/>
      <c r="W2" s="196"/>
      <c r="X2" s="124"/>
      <c r="Y2" s="124"/>
    </row>
    <row r="3" spans="1:25" ht="16.7" customHeight="1" x14ac:dyDescent="0.2">
      <c r="A3" s="184" t="s">
        <v>80</v>
      </c>
      <c r="B3" s="197"/>
      <c r="C3" s="198"/>
      <c r="D3" s="199"/>
      <c r="E3" s="200"/>
      <c r="F3" s="201"/>
      <c r="G3" s="201"/>
      <c r="H3" s="201"/>
      <c r="I3" s="201"/>
      <c r="J3" s="201"/>
      <c r="K3" s="202"/>
      <c r="L3" s="190" t="s">
        <v>78</v>
      </c>
      <c r="M3" s="191"/>
      <c r="N3" s="203"/>
      <c r="O3" s="204"/>
      <c r="P3" s="205"/>
      <c r="Q3" s="138" t="s">
        <v>1</v>
      </c>
      <c r="R3" s="206"/>
      <c r="S3" s="207"/>
      <c r="T3" s="208">
        <f>IF(OR(W3&gt;500,W3&lt;0),0,W3+W5)</f>
        <v>0</v>
      </c>
      <c r="U3" s="209"/>
      <c r="V3" s="115" t="s">
        <v>147</v>
      </c>
      <c r="W3" s="115">
        <f>_xlfn.DAYS(N3,N2)</f>
        <v>0</v>
      </c>
      <c r="X3" s="124"/>
      <c r="Y3" s="124"/>
    </row>
    <row r="4" spans="1:25" ht="16.7" customHeight="1" x14ac:dyDescent="0.2">
      <c r="A4" s="184" t="s">
        <v>72</v>
      </c>
      <c r="B4" s="185"/>
      <c r="C4" s="186"/>
      <c r="D4" s="187"/>
      <c r="E4" s="188"/>
      <c r="F4" s="188"/>
      <c r="G4" s="188"/>
      <c r="H4" s="188"/>
      <c r="I4" s="188"/>
      <c r="J4" s="188"/>
      <c r="K4" s="189"/>
      <c r="L4" s="190" t="s">
        <v>70</v>
      </c>
      <c r="M4" s="191"/>
      <c r="N4" s="192"/>
      <c r="O4" s="193"/>
      <c r="P4" s="193"/>
      <c r="Q4" s="193"/>
      <c r="R4" s="193"/>
      <c r="S4" s="193"/>
      <c r="T4" s="193"/>
      <c r="U4" s="194"/>
      <c r="V4" s="115" t="s">
        <v>148</v>
      </c>
      <c r="W4" s="115">
        <f>IF(W5&gt;=6,1,0)</f>
        <v>0</v>
      </c>
      <c r="X4" s="124"/>
      <c r="Y4" s="124"/>
    </row>
    <row r="5" spans="1:25" ht="16.7" customHeight="1" x14ac:dyDescent="0.2">
      <c r="A5" s="184" t="s">
        <v>161</v>
      </c>
      <c r="B5" s="185"/>
      <c r="C5" s="186"/>
      <c r="D5" s="187"/>
      <c r="E5" s="187"/>
      <c r="F5" s="187"/>
      <c r="G5" s="187"/>
      <c r="H5" s="187"/>
      <c r="I5" s="187"/>
      <c r="J5" s="187"/>
      <c r="K5" s="195"/>
      <c r="L5" s="190" t="s">
        <v>14</v>
      </c>
      <c r="M5" s="191"/>
      <c r="N5" s="192"/>
      <c r="O5" s="193"/>
      <c r="P5" s="193"/>
      <c r="Q5" s="193"/>
      <c r="R5" s="193"/>
      <c r="S5" s="193"/>
      <c r="T5" s="193"/>
      <c r="U5" s="194"/>
      <c r="V5" s="115" t="s">
        <v>148</v>
      </c>
      <c r="W5" s="115">
        <f>IF(W6&gt;=6,1,0)</f>
        <v>0</v>
      </c>
      <c r="X5" s="124"/>
      <c r="Y5" s="124"/>
    </row>
    <row r="6" spans="1:25" ht="16.7" customHeight="1" x14ac:dyDescent="0.2">
      <c r="A6" s="217" t="s">
        <v>88</v>
      </c>
      <c r="B6" s="218"/>
      <c r="C6" s="219"/>
      <c r="D6" s="219"/>
      <c r="E6" s="220"/>
      <c r="F6" s="221"/>
      <c r="G6" s="222"/>
      <c r="H6" s="222"/>
      <c r="I6" s="222"/>
      <c r="J6" s="222"/>
      <c r="K6" s="222"/>
      <c r="L6" s="223"/>
      <c r="M6" s="223"/>
      <c r="N6" s="223"/>
      <c r="O6" s="223"/>
      <c r="P6" s="223"/>
      <c r="Q6" s="223"/>
      <c r="R6" s="223"/>
      <c r="S6" s="223"/>
      <c r="T6" s="223"/>
      <c r="U6" s="224"/>
      <c r="V6" s="115"/>
      <c r="W6" s="115">
        <f>(R3-R2)*24</f>
        <v>0</v>
      </c>
      <c r="X6" s="124"/>
      <c r="Y6" s="124"/>
    </row>
    <row r="7" spans="1:25" ht="10.7" customHeight="1" x14ac:dyDescent="0.2">
      <c r="A7" s="225"/>
      <c r="B7" s="226"/>
      <c r="C7" s="226"/>
      <c r="D7" s="226"/>
      <c r="E7" s="226"/>
      <c r="F7" s="226"/>
      <c r="G7" s="226"/>
      <c r="H7" s="226"/>
      <c r="I7" s="226"/>
      <c r="J7" s="226"/>
      <c r="K7" s="226"/>
      <c r="L7" s="226"/>
      <c r="M7" s="226"/>
      <c r="N7" s="226"/>
      <c r="O7" s="226"/>
      <c r="P7" s="226"/>
      <c r="Q7" s="226"/>
      <c r="R7" s="226"/>
      <c r="S7" s="226"/>
      <c r="T7" s="226"/>
      <c r="U7" s="227"/>
      <c r="V7" s="115"/>
      <c r="W7" s="115"/>
      <c r="X7" s="124"/>
      <c r="Y7" s="124"/>
    </row>
    <row r="8" spans="1:25" ht="15.2" customHeight="1" x14ac:dyDescent="0.2">
      <c r="A8" s="228" t="s">
        <v>74</v>
      </c>
      <c r="B8" s="229"/>
      <c r="C8" s="229"/>
      <c r="D8" s="229"/>
      <c r="E8" s="229"/>
      <c r="F8" s="229"/>
      <c r="G8" s="229"/>
      <c r="H8" s="229"/>
      <c r="I8" s="229"/>
      <c r="J8" s="229"/>
      <c r="K8" s="229"/>
      <c r="L8" s="229"/>
      <c r="M8" s="229"/>
      <c r="N8" s="229"/>
      <c r="O8" s="229"/>
      <c r="P8" s="229"/>
      <c r="Q8" s="229"/>
      <c r="R8" s="229"/>
      <c r="S8" s="229"/>
      <c r="T8" s="229"/>
      <c r="U8" s="230"/>
      <c r="V8" s="115"/>
      <c r="W8" s="115"/>
      <c r="X8" s="124"/>
      <c r="Y8" s="124"/>
    </row>
    <row r="9" spans="1:25" ht="15.95" customHeight="1" x14ac:dyDescent="0.2">
      <c r="A9" s="231" t="s">
        <v>60</v>
      </c>
      <c r="B9" s="232"/>
      <c r="C9" s="231" t="s">
        <v>41</v>
      </c>
      <c r="D9" s="232"/>
      <c r="E9" s="233"/>
      <c r="F9" s="232"/>
      <c r="G9" s="232"/>
      <c r="H9" s="233" t="s">
        <v>38</v>
      </c>
      <c r="I9" s="232"/>
      <c r="J9" s="232"/>
      <c r="K9" s="104" t="s">
        <v>60</v>
      </c>
      <c r="L9" s="231" t="s">
        <v>79</v>
      </c>
      <c r="M9" s="232"/>
      <c r="N9" s="232"/>
      <c r="O9" s="231" t="s">
        <v>62</v>
      </c>
      <c r="P9" s="232"/>
      <c r="Q9" s="232"/>
      <c r="R9" s="210" t="s">
        <v>151</v>
      </c>
      <c r="S9" s="211"/>
      <c r="T9" s="104" t="s">
        <v>22</v>
      </c>
      <c r="U9" s="111" t="s">
        <v>77</v>
      </c>
      <c r="V9" s="115"/>
      <c r="W9" s="115"/>
      <c r="X9" s="124"/>
      <c r="Y9" s="124"/>
    </row>
    <row r="10" spans="1:25" ht="15.95" customHeight="1" x14ac:dyDescent="0.2">
      <c r="A10" s="214" t="s">
        <v>33</v>
      </c>
      <c r="B10" s="215"/>
      <c r="C10" s="216" t="s">
        <v>18</v>
      </c>
      <c r="D10" s="215"/>
      <c r="E10" s="216" t="s">
        <v>28</v>
      </c>
      <c r="F10" s="215"/>
      <c r="G10" s="215"/>
      <c r="H10" s="216" t="s">
        <v>32</v>
      </c>
      <c r="I10" s="215"/>
      <c r="J10" s="215"/>
      <c r="K10" s="103" t="s">
        <v>39</v>
      </c>
      <c r="L10" s="214" t="s">
        <v>59</v>
      </c>
      <c r="M10" s="215"/>
      <c r="N10" s="215"/>
      <c r="O10" s="214" t="s">
        <v>36</v>
      </c>
      <c r="P10" s="215"/>
      <c r="Q10" s="215"/>
      <c r="R10" s="212"/>
      <c r="S10" s="213"/>
      <c r="T10" s="103" t="s">
        <v>82</v>
      </c>
      <c r="U10" s="103" t="s">
        <v>58</v>
      </c>
    </row>
    <row r="11" spans="1:25" ht="16.7" customHeight="1" x14ac:dyDescent="0.2">
      <c r="A11" s="236"/>
      <c r="B11" s="237"/>
      <c r="C11" s="238"/>
      <c r="D11" s="239"/>
      <c r="E11" s="240"/>
      <c r="F11" s="241"/>
      <c r="G11" s="241"/>
      <c r="H11" s="240"/>
      <c r="I11" s="241"/>
      <c r="J11" s="241"/>
      <c r="K11" s="105"/>
      <c r="L11" s="240"/>
      <c r="M11" s="241"/>
      <c r="N11" s="241"/>
      <c r="O11" s="242"/>
      <c r="P11" s="243"/>
      <c r="Q11" s="243"/>
      <c r="R11" s="234"/>
      <c r="S11" s="235"/>
      <c r="T11" s="106"/>
      <c r="U11" s="105"/>
    </row>
    <row r="12" spans="1:25" ht="16.7" customHeight="1" x14ac:dyDescent="0.2">
      <c r="A12" s="236"/>
      <c r="B12" s="237"/>
      <c r="C12" s="238"/>
      <c r="D12" s="239"/>
      <c r="E12" s="240"/>
      <c r="F12" s="241"/>
      <c r="G12" s="241"/>
      <c r="H12" s="240"/>
      <c r="I12" s="241"/>
      <c r="J12" s="241"/>
      <c r="K12" s="117"/>
      <c r="L12" s="240"/>
      <c r="M12" s="241"/>
      <c r="N12" s="241"/>
      <c r="O12" s="242"/>
      <c r="P12" s="243"/>
      <c r="Q12" s="243"/>
      <c r="R12" s="234"/>
      <c r="S12" s="235"/>
      <c r="T12" s="106"/>
      <c r="U12" s="105"/>
    </row>
    <row r="13" spans="1:25" ht="16.7" customHeight="1" x14ac:dyDescent="0.2">
      <c r="A13" s="236"/>
      <c r="B13" s="237"/>
      <c r="C13" s="238"/>
      <c r="D13" s="239"/>
      <c r="E13" s="240"/>
      <c r="F13" s="241"/>
      <c r="G13" s="241"/>
      <c r="H13" s="240"/>
      <c r="I13" s="241"/>
      <c r="J13" s="241"/>
      <c r="K13" s="117"/>
      <c r="L13" s="240"/>
      <c r="M13" s="241"/>
      <c r="N13" s="241"/>
      <c r="O13" s="242"/>
      <c r="P13" s="243"/>
      <c r="Q13" s="243"/>
      <c r="R13" s="234"/>
      <c r="S13" s="235"/>
      <c r="T13" s="106"/>
      <c r="U13" s="105"/>
    </row>
    <row r="14" spans="1:25" ht="16.7" customHeight="1" x14ac:dyDescent="0.2">
      <c r="A14" s="236"/>
      <c r="B14" s="237"/>
      <c r="C14" s="238"/>
      <c r="D14" s="239"/>
      <c r="E14" s="240"/>
      <c r="F14" s="241"/>
      <c r="G14" s="241"/>
      <c r="H14" s="240"/>
      <c r="I14" s="241"/>
      <c r="J14" s="241"/>
      <c r="K14" s="117"/>
      <c r="L14" s="240"/>
      <c r="M14" s="241"/>
      <c r="N14" s="241"/>
      <c r="O14" s="242"/>
      <c r="P14" s="243"/>
      <c r="Q14" s="243"/>
      <c r="R14" s="234"/>
      <c r="S14" s="235"/>
      <c r="T14" s="106"/>
      <c r="U14" s="105"/>
    </row>
    <row r="15" spans="1:25" ht="16.7" customHeight="1" x14ac:dyDescent="0.2">
      <c r="A15" s="236"/>
      <c r="B15" s="237"/>
      <c r="C15" s="238"/>
      <c r="D15" s="239"/>
      <c r="E15" s="240"/>
      <c r="F15" s="241"/>
      <c r="G15" s="241"/>
      <c r="H15" s="240"/>
      <c r="I15" s="241"/>
      <c r="J15" s="241"/>
      <c r="K15" s="117"/>
      <c r="L15" s="240"/>
      <c r="M15" s="241"/>
      <c r="N15" s="241"/>
      <c r="O15" s="242"/>
      <c r="P15" s="243"/>
      <c r="Q15" s="243"/>
      <c r="R15" s="234"/>
      <c r="S15" s="235"/>
      <c r="T15" s="106"/>
      <c r="U15" s="105"/>
    </row>
    <row r="16" spans="1:25" ht="16.7" customHeight="1" x14ac:dyDescent="0.2">
      <c r="A16" s="236"/>
      <c r="B16" s="237"/>
      <c r="C16" s="238"/>
      <c r="D16" s="239"/>
      <c r="E16" s="240"/>
      <c r="F16" s="241"/>
      <c r="G16" s="241"/>
      <c r="H16" s="240"/>
      <c r="I16" s="241"/>
      <c r="J16" s="241"/>
      <c r="K16" s="117"/>
      <c r="L16" s="240"/>
      <c r="M16" s="241"/>
      <c r="N16" s="241"/>
      <c r="O16" s="242"/>
      <c r="P16" s="243"/>
      <c r="Q16" s="243"/>
      <c r="R16" s="234"/>
      <c r="S16" s="235"/>
      <c r="T16" s="106"/>
      <c r="U16" s="105"/>
    </row>
    <row r="17" spans="1:21" ht="16.7" customHeight="1" x14ac:dyDescent="0.2">
      <c r="A17" s="236"/>
      <c r="B17" s="237"/>
      <c r="C17" s="238"/>
      <c r="D17" s="239"/>
      <c r="E17" s="240"/>
      <c r="F17" s="241"/>
      <c r="G17" s="241"/>
      <c r="H17" s="240"/>
      <c r="I17" s="241"/>
      <c r="J17" s="241"/>
      <c r="K17" s="117"/>
      <c r="L17" s="240"/>
      <c r="M17" s="241"/>
      <c r="N17" s="241"/>
      <c r="O17" s="242"/>
      <c r="P17" s="243"/>
      <c r="Q17" s="243"/>
      <c r="R17" s="234"/>
      <c r="S17" s="235"/>
      <c r="T17" s="106"/>
      <c r="U17" s="105"/>
    </row>
    <row r="18" spans="1:21" ht="16.7" customHeight="1" x14ac:dyDescent="0.2">
      <c r="A18" s="236"/>
      <c r="B18" s="237"/>
      <c r="C18" s="238"/>
      <c r="D18" s="239"/>
      <c r="E18" s="240"/>
      <c r="F18" s="241"/>
      <c r="G18" s="241"/>
      <c r="H18" s="240"/>
      <c r="I18" s="241"/>
      <c r="J18" s="241"/>
      <c r="K18" s="117"/>
      <c r="L18" s="240"/>
      <c r="M18" s="241"/>
      <c r="N18" s="241"/>
      <c r="O18" s="242"/>
      <c r="P18" s="243"/>
      <c r="Q18" s="243"/>
      <c r="R18" s="234"/>
      <c r="S18" s="235"/>
      <c r="T18" s="106"/>
      <c r="U18" s="105"/>
    </row>
    <row r="19" spans="1:21" ht="16.7" customHeight="1" x14ac:dyDescent="0.2">
      <c r="A19" s="236"/>
      <c r="B19" s="237"/>
      <c r="C19" s="238"/>
      <c r="D19" s="239"/>
      <c r="E19" s="240"/>
      <c r="F19" s="241"/>
      <c r="G19" s="241"/>
      <c r="H19" s="240"/>
      <c r="I19" s="241"/>
      <c r="J19" s="241"/>
      <c r="K19" s="117"/>
      <c r="L19" s="240"/>
      <c r="M19" s="241"/>
      <c r="N19" s="241"/>
      <c r="O19" s="242"/>
      <c r="P19" s="243"/>
      <c r="Q19" s="243"/>
      <c r="R19" s="234"/>
      <c r="S19" s="235"/>
      <c r="T19" s="106"/>
      <c r="U19" s="105"/>
    </row>
    <row r="20" spans="1:21" ht="16.7" customHeight="1" x14ac:dyDescent="0.2">
      <c r="A20" s="236"/>
      <c r="B20" s="237"/>
      <c r="C20" s="238"/>
      <c r="D20" s="239"/>
      <c r="E20" s="240"/>
      <c r="F20" s="241"/>
      <c r="G20" s="241"/>
      <c r="H20" s="240"/>
      <c r="I20" s="241"/>
      <c r="J20" s="241"/>
      <c r="K20" s="117"/>
      <c r="L20" s="240"/>
      <c r="M20" s="241"/>
      <c r="N20" s="241"/>
      <c r="O20" s="242"/>
      <c r="P20" s="243"/>
      <c r="Q20" s="243"/>
      <c r="R20" s="234"/>
      <c r="S20" s="235"/>
      <c r="T20" s="106"/>
      <c r="U20" s="105"/>
    </row>
    <row r="21" spans="1:21" ht="16.7" customHeight="1" x14ac:dyDescent="0.2">
      <c r="A21" s="236"/>
      <c r="B21" s="237"/>
      <c r="C21" s="238"/>
      <c r="D21" s="239"/>
      <c r="E21" s="240"/>
      <c r="F21" s="241"/>
      <c r="G21" s="241"/>
      <c r="H21" s="240"/>
      <c r="I21" s="241"/>
      <c r="J21" s="241"/>
      <c r="K21" s="117"/>
      <c r="L21" s="240"/>
      <c r="M21" s="241"/>
      <c r="N21" s="241"/>
      <c r="O21" s="242"/>
      <c r="P21" s="243"/>
      <c r="Q21" s="243"/>
      <c r="R21" s="234"/>
      <c r="S21" s="235"/>
      <c r="T21" s="106"/>
      <c r="U21" s="105"/>
    </row>
    <row r="22" spans="1:21" ht="15.95" customHeight="1" x14ac:dyDescent="0.2">
      <c r="A22" s="244"/>
      <c r="B22" s="245"/>
      <c r="C22" s="245"/>
      <c r="D22" s="245"/>
      <c r="E22" s="245"/>
      <c r="F22" s="245"/>
      <c r="G22" s="245"/>
      <c r="H22" s="245"/>
      <c r="I22" s="245"/>
      <c r="J22" s="245"/>
      <c r="K22" s="245"/>
      <c r="L22" s="190" t="s">
        <v>27</v>
      </c>
      <c r="M22" s="246"/>
      <c r="N22" s="246"/>
      <c r="O22" s="247">
        <f>SUM(O10:Q21)</f>
        <v>0</v>
      </c>
      <c r="P22" s="248"/>
      <c r="Q22" s="248"/>
      <c r="R22" s="217" t="s">
        <v>27</v>
      </c>
      <c r="S22" s="191"/>
      <c r="T22" s="108">
        <f>SUM(T10:T21)</f>
        <v>0</v>
      </c>
      <c r="U22" s="107"/>
    </row>
    <row r="23" spans="1:21" ht="15.95" customHeight="1" x14ac:dyDescent="0.2">
      <c r="A23" s="244"/>
      <c r="B23" s="245"/>
      <c r="C23" s="245"/>
      <c r="D23" s="245"/>
      <c r="E23" s="245"/>
      <c r="F23" s="245"/>
      <c r="G23" s="245"/>
      <c r="H23" s="245"/>
      <c r="I23" s="245"/>
      <c r="J23" s="245"/>
      <c r="K23" s="245"/>
      <c r="L23" s="190" t="s">
        <v>29</v>
      </c>
      <c r="M23" s="246"/>
      <c r="N23" s="246"/>
      <c r="O23" s="242"/>
      <c r="P23" s="243"/>
      <c r="Q23" s="243"/>
      <c r="R23" s="249"/>
      <c r="S23" s="250"/>
      <c r="T23" s="250"/>
      <c r="U23" s="251"/>
    </row>
    <row r="24" spans="1:21" ht="9.9499999999999993" customHeight="1" x14ac:dyDescent="0.2">
      <c r="A24" s="225"/>
      <c r="B24" s="226"/>
      <c r="C24" s="226"/>
      <c r="D24" s="226"/>
      <c r="E24" s="226"/>
      <c r="F24" s="226"/>
      <c r="G24" s="226"/>
      <c r="H24" s="226"/>
      <c r="I24" s="226"/>
      <c r="J24" s="226"/>
      <c r="K24" s="226"/>
      <c r="L24" s="226"/>
      <c r="M24" s="226"/>
      <c r="N24" s="226"/>
      <c r="O24" s="226"/>
      <c r="P24" s="226"/>
      <c r="Q24" s="226"/>
      <c r="R24" s="226"/>
      <c r="S24" s="226"/>
      <c r="T24" s="226"/>
      <c r="U24" s="226"/>
    </row>
    <row r="25" spans="1:21" ht="16.7" customHeight="1" x14ac:dyDescent="0.2">
      <c r="A25" s="265" t="s">
        <v>73</v>
      </c>
      <c r="B25" s="266"/>
      <c r="C25" s="266"/>
      <c r="D25" s="266"/>
      <c r="E25" s="266"/>
      <c r="F25" s="266"/>
      <c r="G25" s="266"/>
      <c r="H25" s="266"/>
      <c r="I25" s="266"/>
      <c r="J25" s="266"/>
      <c r="K25" s="266"/>
      <c r="L25" s="266"/>
      <c r="M25" s="266"/>
      <c r="N25" s="266"/>
      <c r="O25" s="267" t="s">
        <v>4</v>
      </c>
      <c r="P25" s="245"/>
      <c r="Q25" s="245"/>
      <c r="R25" s="268" t="s">
        <v>68</v>
      </c>
      <c r="S25" s="269"/>
      <c r="T25" s="109" t="s">
        <v>0</v>
      </c>
      <c r="U25" s="109" t="s">
        <v>7</v>
      </c>
    </row>
    <row r="26" spans="1:21" ht="15.95" customHeight="1" x14ac:dyDescent="0.2">
      <c r="A26" s="252" t="s">
        <v>154</v>
      </c>
      <c r="B26" s="253"/>
      <c r="C26" s="253"/>
      <c r="D26" s="253"/>
      <c r="E26" s="253"/>
      <c r="F26" s="253"/>
      <c r="G26" s="253"/>
      <c r="H26" s="253"/>
      <c r="I26" s="253"/>
      <c r="J26" s="253"/>
      <c r="K26" s="253"/>
      <c r="L26" s="253"/>
      <c r="M26" s="253"/>
      <c r="N26" s="254"/>
      <c r="O26" s="255"/>
      <c r="P26" s="256"/>
      <c r="Q26" s="256"/>
      <c r="R26" s="257"/>
      <c r="S26" s="258"/>
      <c r="T26" s="27">
        <f>+O26*R26</f>
        <v>0</v>
      </c>
      <c r="U26" s="7"/>
    </row>
    <row r="27" spans="1:21" ht="15.2" customHeight="1" x14ac:dyDescent="0.2">
      <c r="A27" s="252" t="s">
        <v>155</v>
      </c>
      <c r="B27" s="253"/>
      <c r="C27" s="253"/>
      <c r="D27" s="253"/>
      <c r="E27" s="253"/>
      <c r="F27" s="253"/>
      <c r="G27" s="253"/>
      <c r="H27" s="253"/>
      <c r="I27" s="253"/>
      <c r="J27" s="253"/>
      <c r="K27" s="253"/>
      <c r="L27" s="253"/>
      <c r="M27" s="253"/>
      <c r="N27" s="254"/>
      <c r="O27" s="255"/>
      <c r="P27" s="256"/>
      <c r="Q27" s="256"/>
      <c r="R27" s="257"/>
      <c r="S27" s="258"/>
      <c r="T27" s="27">
        <f>+O27*R27</f>
        <v>0</v>
      </c>
      <c r="U27" s="7"/>
    </row>
    <row r="28" spans="1:21" ht="16.7" customHeight="1" x14ac:dyDescent="0.2">
      <c r="A28" s="259" t="s">
        <v>21</v>
      </c>
      <c r="B28" s="260"/>
      <c r="C28" s="260"/>
      <c r="D28" s="261" t="s">
        <v>24</v>
      </c>
      <c r="E28" s="262"/>
      <c r="F28" s="262"/>
      <c r="G28" s="262"/>
      <c r="H28" s="240"/>
      <c r="I28" s="241"/>
      <c r="J28" s="241"/>
      <c r="K28" s="241"/>
      <c r="L28" s="241"/>
      <c r="M28" s="241"/>
      <c r="N28" s="241"/>
      <c r="O28" s="255"/>
      <c r="P28" s="256"/>
      <c r="Q28" s="256"/>
      <c r="R28" s="263">
        <v>1</v>
      </c>
      <c r="S28" s="264"/>
      <c r="T28" s="27">
        <f>+O28*R28</f>
        <v>0</v>
      </c>
      <c r="U28" s="7"/>
    </row>
    <row r="29" spans="1:21" ht="15.95" customHeight="1" x14ac:dyDescent="0.2">
      <c r="A29" s="270" t="s">
        <v>65</v>
      </c>
      <c r="B29" s="271"/>
      <c r="C29" s="271"/>
      <c r="D29" s="272" t="s">
        <v>150</v>
      </c>
      <c r="E29" s="272"/>
      <c r="F29" s="272"/>
      <c r="G29" s="273"/>
      <c r="H29" s="274"/>
      <c r="I29" s="274"/>
      <c r="J29" s="274"/>
      <c r="K29" s="274"/>
      <c r="L29" s="274"/>
      <c r="M29" s="274"/>
      <c r="N29" s="275"/>
      <c r="O29" s="255"/>
      <c r="P29" s="256"/>
      <c r="Q29" s="256"/>
      <c r="R29" s="276"/>
      <c r="S29" s="277"/>
      <c r="T29" s="27">
        <f>+O29*R29</f>
        <v>0</v>
      </c>
      <c r="U29" s="7"/>
    </row>
    <row r="30" spans="1:21" ht="10.7" customHeight="1" x14ac:dyDescent="0.2">
      <c r="A30" s="278"/>
      <c r="B30" s="279"/>
      <c r="C30" s="279"/>
      <c r="D30" s="279"/>
      <c r="E30" s="279"/>
      <c r="F30" s="279"/>
      <c r="G30" s="279"/>
      <c r="H30" s="226"/>
      <c r="I30" s="226"/>
      <c r="J30" s="226"/>
      <c r="K30" s="226"/>
      <c r="L30" s="226"/>
      <c r="M30" s="226"/>
      <c r="N30" s="226"/>
      <c r="O30" s="226"/>
      <c r="P30" s="226"/>
      <c r="Q30" s="226"/>
      <c r="R30" s="226"/>
      <c r="S30" s="226"/>
      <c r="T30" s="226"/>
      <c r="U30" s="226"/>
    </row>
    <row r="31" spans="1:21" ht="15.2" customHeight="1" x14ac:dyDescent="0.2">
      <c r="A31" s="265" t="s">
        <v>64</v>
      </c>
      <c r="B31" s="266"/>
      <c r="C31" s="266"/>
      <c r="D31" s="266"/>
      <c r="E31" s="266"/>
      <c r="F31" s="266"/>
      <c r="G31" s="266"/>
      <c r="H31" s="231"/>
      <c r="I31" s="232"/>
      <c r="J31" s="232"/>
      <c r="K31" s="104"/>
      <c r="L31" s="104"/>
      <c r="M31" s="267" t="s">
        <v>127</v>
      </c>
      <c r="N31" s="245"/>
      <c r="O31" s="245"/>
      <c r="P31" s="245"/>
      <c r="Q31" s="245"/>
      <c r="R31" s="245"/>
      <c r="S31" s="245"/>
      <c r="T31" s="267" t="s">
        <v>0</v>
      </c>
      <c r="U31" s="267" t="s">
        <v>7</v>
      </c>
    </row>
    <row r="32" spans="1:21" ht="14.45" customHeight="1" x14ac:dyDescent="0.2">
      <c r="A32" s="266"/>
      <c r="B32" s="266"/>
      <c r="C32" s="266"/>
      <c r="D32" s="266"/>
      <c r="E32" s="266"/>
      <c r="F32" s="266"/>
      <c r="G32" s="266"/>
      <c r="H32" s="216" t="s">
        <v>8</v>
      </c>
      <c r="I32" s="215"/>
      <c r="J32" s="215"/>
      <c r="K32" s="103" t="s">
        <v>61</v>
      </c>
      <c r="L32" s="103" t="s">
        <v>68</v>
      </c>
      <c r="M32" s="267" t="s">
        <v>51</v>
      </c>
      <c r="N32" s="245"/>
      <c r="O32" s="267" t="s">
        <v>34</v>
      </c>
      <c r="P32" s="245"/>
      <c r="Q32" s="245"/>
      <c r="R32" s="268" t="s">
        <v>37</v>
      </c>
      <c r="S32" s="269"/>
      <c r="T32" s="245"/>
      <c r="U32" s="245"/>
    </row>
    <row r="33" spans="1:25" s="134" customFormat="1" ht="15.75" customHeight="1" x14ac:dyDescent="0.2">
      <c r="A33" s="244" t="s">
        <v>153</v>
      </c>
      <c r="B33" s="197"/>
      <c r="C33" s="197"/>
      <c r="D33" s="197"/>
      <c r="E33" s="197"/>
      <c r="F33" s="197"/>
      <c r="G33" s="197"/>
      <c r="H33" s="280" t="s">
        <v>6</v>
      </c>
      <c r="I33" s="281"/>
      <c r="J33" s="281"/>
      <c r="K33" s="112">
        <f>IF(H35&gt;0,0,IF(W3=0,IF(W6&lt;12,IF(W6&gt;=6,1,0),0),0))</f>
        <v>0</v>
      </c>
      <c r="L33" s="9">
        <v>289</v>
      </c>
      <c r="M33" s="127"/>
      <c r="N33" s="130">
        <f>IF(K33&gt;0,(+L33*0.2)*M33,0)</f>
        <v>0</v>
      </c>
      <c r="O33" s="140"/>
      <c r="P33" s="282">
        <f>IF(K33&gt;0,(+L33*0.3)*O33,0)</f>
        <v>0</v>
      </c>
      <c r="Q33" s="283"/>
      <c r="R33" s="128"/>
      <c r="S33" s="131">
        <f>IF(K33&gt;0,(+L33*0.5)*R33,0)</f>
        <v>0</v>
      </c>
      <c r="T33" s="27">
        <f>ROUND(IF(((+K33*L33)-P33-S33)&lt;0,0,((+K33*L33)-P33-S33-N33)),0)</f>
        <v>0</v>
      </c>
      <c r="U33" s="7"/>
      <c r="V33" s="132"/>
      <c r="W33" s="132"/>
      <c r="X33" s="133"/>
      <c r="Y33" s="133"/>
    </row>
    <row r="34" spans="1:25" s="134" customFormat="1" ht="15.75" customHeight="1" x14ac:dyDescent="0.2">
      <c r="A34" s="244" t="s">
        <v>26</v>
      </c>
      <c r="B34" s="197"/>
      <c r="C34" s="197"/>
      <c r="D34" s="197"/>
      <c r="E34" s="197"/>
      <c r="F34" s="197"/>
      <c r="G34" s="197"/>
      <c r="H34" s="280" t="s">
        <v>6</v>
      </c>
      <c r="I34" s="281"/>
      <c r="J34" s="281"/>
      <c r="K34" s="112">
        <f>IF(H36&gt;0,0,IF(W3=0,IF(W6&gt;=12,1,0),0))</f>
        <v>0</v>
      </c>
      <c r="L34" s="9">
        <v>537</v>
      </c>
      <c r="M34" s="127"/>
      <c r="N34" s="130">
        <f t="shared" ref="N34" si="0">IF(K34&gt;0,(+L34*0.2)*M34,0)</f>
        <v>0</v>
      </c>
      <c r="O34" s="140"/>
      <c r="P34" s="282">
        <f t="shared" ref="P34" si="1">IF(K34&gt;0,(+L34*0.3)*O34,0)</f>
        <v>0</v>
      </c>
      <c r="Q34" s="283"/>
      <c r="R34" s="128"/>
      <c r="S34" s="131">
        <f t="shared" ref="S34:S36" si="2">IF(K34&gt;0,(+L34*0.5)*R34,0)</f>
        <v>0</v>
      </c>
      <c r="T34" s="27">
        <f>ROUND(IF(((+K34*L34)-P34-S34)&lt;0,0,((+K34*L34)-P34-S34-N34)),0)</f>
        <v>0</v>
      </c>
      <c r="U34" s="7"/>
      <c r="V34" s="132"/>
      <c r="W34" s="132"/>
      <c r="X34" s="133"/>
      <c r="Y34" s="133"/>
    </row>
    <row r="35" spans="1:25" ht="15.95" customHeight="1" x14ac:dyDescent="0.2">
      <c r="A35" s="244" t="s">
        <v>128</v>
      </c>
      <c r="B35" s="245"/>
      <c r="C35" s="245"/>
      <c r="D35" s="245"/>
      <c r="E35" s="245"/>
      <c r="F35" s="245"/>
      <c r="G35" s="245"/>
      <c r="H35" s="240"/>
      <c r="I35" s="294"/>
      <c r="J35" s="294"/>
      <c r="K35" s="126">
        <f>IF(H35&gt;0,IF(W3=0,IF(W6&lt;12,IF(W6&gt;=6,1,0),0),0),0)</f>
        <v>0</v>
      </c>
      <c r="L35" s="142"/>
      <c r="M35" s="140"/>
      <c r="N35" s="130">
        <f>IF(K35&gt;0,(+L35*0.1)*M35,0)</f>
        <v>0</v>
      </c>
      <c r="O35" s="140"/>
      <c r="P35" s="282">
        <f>IF(K35&gt;0,(+L35*0.4)*O35,0)</f>
        <v>0</v>
      </c>
      <c r="Q35" s="283"/>
      <c r="R35" s="128"/>
      <c r="S35" s="131">
        <f t="shared" si="2"/>
        <v>0</v>
      </c>
      <c r="T35" s="27">
        <f>ROUND(IF((((+K35*L35)/3*2)-O35-S35)&lt;0,0,IF((((+K35*L35)/3*2)-P35-S35-N35)&lt;0,0,(((+K35*L35)/3*2)-P35-S35-N35))),0)</f>
        <v>0</v>
      </c>
      <c r="U35" s="7"/>
    </row>
    <row r="36" spans="1:25" ht="15.95" customHeight="1" x14ac:dyDescent="0.2">
      <c r="A36" s="244" t="s">
        <v>144</v>
      </c>
      <c r="B36" s="245"/>
      <c r="C36" s="245"/>
      <c r="D36" s="245"/>
      <c r="E36" s="245"/>
      <c r="F36" s="245"/>
      <c r="G36" s="245"/>
      <c r="H36" s="240"/>
      <c r="I36" s="294"/>
      <c r="J36" s="294"/>
      <c r="K36" s="126">
        <f>IF(H36&gt;0,IF(W3=0,IF(W6&gt;=12,1,0),0),0)</f>
        <v>0</v>
      </c>
      <c r="L36" s="142"/>
      <c r="M36" s="140"/>
      <c r="N36" s="130">
        <f>IF(K36&gt;0,(+L36*0.1)*M36,0)</f>
        <v>0</v>
      </c>
      <c r="O36" s="140"/>
      <c r="P36" s="282">
        <f>IF(K36&gt;0,(+L36*0.4)*O36,0)</f>
        <v>0</v>
      </c>
      <c r="Q36" s="283"/>
      <c r="R36" s="128"/>
      <c r="S36" s="131">
        <f t="shared" si="2"/>
        <v>0</v>
      </c>
      <c r="T36" s="27">
        <f>ROUND(IF(((+K36*L36)-P36-S36)&lt;0,0,((+K36*L36)-P36-S36-N36)),0)</f>
        <v>0</v>
      </c>
      <c r="U36" s="7"/>
    </row>
    <row r="37" spans="1:25" ht="14.45" customHeight="1" x14ac:dyDescent="0.2">
      <c r="A37" s="284" t="s">
        <v>129</v>
      </c>
      <c r="B37" s="285"/>
      <c r="C37" s="285"/>
      <c r="D37" s="285"/>
      <c r="E37" s="285"/>
      <c r="F37" s="285"/>
      <c r="G37" s="285"/>
      <c r="H37" s="285"/>
      <c r="I37" s="285"/>
      <c r="J37" s="285"/>
      <c r="K37" s="285"/>
      <c r="L37" s="285"/>
      <c r="M37" s="285"/>
      <c r="N37" s="285"/>
      <c r="O37" s="285"/>
      <c r="P37" s="285"/>
      <c r="Q37" s="285"/>
      <c r="R37" s="285"/>
      <c r="S37" s="285"/>
      <c r="T37" s="285"/>
      <c r="U37" s="285"/>
    </row>
    <row r="38" spans="1:25" ht="13.7" customHeight="1" x14ac:dyDescent="0.2">
      <c r="A38" s="286" t="s">
        <v>86</v>
      </c>
      <c r="B38" s="287"/>
      <c r="C38" s="287"/>
      <c r="D38" s="287"/>
      <c r="E38" s="287"/>
      <c r="F38" s="287"/>
      <c r="G38" s="287"/>
      <c r="H38" s="287"/>
      <c r="I38" s="287"/>
      <c r="J38" s="287"/>
      <c r="K38" s="287"/>
      <c r="L38" s="287"/>
      <c r="M38" s="287"/>
      <c r="N38" s="287"/>
      <c r="O38" s="287"/>
      <c r="P38" s="287"/>
      <c r="Q38" s="287"/>
      <c r="R38" s="287"/>
      <c r="S38" s="287"/>
      <c r="T38" s="287"/>
      <c r="U38" s="287"/>
    </row>
    <row r="39" spans="1:25" ht="25.5" customHeight="1" x14ac:dyDescent="0.2">
      <c r="A39" s="288" t="s">
        <v>145</v>
      </c>
      <c r="B39" s="215"/>
      <c r="C39" s="215"/>
      <c r="D39" s="215"/>
      <c r="E39" s="215"/>
      <c r="F39" s="215"/>
      <c r="G39" s="215"/>
      <c r="H39" s="215"/>
      <c r="I39" s="215"/>
      <c r="J39" s="215"/>
      <c r="K39" s="215"/>
      <c r="L39" s="215"/>
      <c r="M39" s="215"/>
      <c r="N39" s="215"/>
      <c r="O39" s="215"/>
      <c r="P39" s="215"/>
      <c r="Q39" s="215"/>
      <c r="R39" s="215"/>
      <c r="S39" s="215"/>
      <c r="T39" s="215"/>
      <c r="U39" s="215"/>
    </row>
    <row r="40" spans="1:25" ht="8.4499999999999993" customHeight="1" x14ac:dyDescent="0.2">
      <c r="A40" s="225"/>
      <c r="B40" s="226"/>
      <c r="C40" s="226"/>
      <c r="D40" s="226"/>
      <c r="E40" s="226"/>
      <c r="F40" s="226"/>
      <c r="G40" s="226"/>
      <c r="H40" s="226"/>
      <c r="I40" s="226"/>
      <c r="J40" s="226"/>
      <c r="K40" s="226"/>
      <c r="L40" s="226"/>
      <c r="M40" s="226"/>
      <c r="N40" s="226"/>
      <c r="O40" s="226"/>
      <c r="P40" s="226"/>
      <c r="Q40" s="226"/>
      <c r="R40" s="226"/>
      <c r="S40" s="226"/>
      <c r="T40" s="226"/>
      <c r="U40" s="226"/>
    </row>
    <row r="41" spans="1:25" ht="16.7" customHeight="1" x14ac:dyDescent="0.2">
      <c r="A41" s="289" t="s">
        <v>106</v>
      </c>
      <c r="B41" s="290"/>
      <c r="C41" s="290"/>
      <c r="D41" s="290"/>
      <c r="E41" s="290"/>
      <c r="F41" s="290"/>
      <c r="G41" s="290"/>
      <c r="H41" s="290"/>
      <c r="I41" s="290"/>
      <c r="J41" s="290"/>
      <c r="K41" s="290"/>
      <c r="L41" s="290"/>
      <c r="M41" s="291"/>
      <c r="N41" s="291"/>
      <c r="O41" s="291"/>
      <c r="P41" s="291"/>
      <c r="Q41" s="291"/>
      <c r="R41" s="291"/>
      <c r="S41" s="290"/>
      <c r="T41" s="290"/>
      <c r="U41" s="290"/>
    </row>
    <row r="42" spans="1:25" ht="15.95" customHeight="1" x14ac:dyDescent="0.2">
      <c r="A42" s="233" t="s">
        <v>31</v>
      </c>
      <c r="B42" s="232"/>
      <c r="C42" s="232"/>
      <c r="D42" s="232"/>
      <c r="E42" s="232"/>
      <c r="F42" s="232"/>
      <c r="G42" s="232"/>
      <c r="H42" s="232"/>
      <c r="I42" s="232"/>
      <c r="J42" s="232"/>
      <c r="K42" s="232"/>
      <c r="L42" s="260"/>
      <c r="M42" s="292" t="s">
        <v>54</v>
      </c>
      <c r="N42" s="293"/>
      <c r="O42" s="293"/>
      <c r="P42" s="293"/>
      <c r="Q42" s="293"/>
      <c r="R42" s="121"/>
      <c r="S42" s="22" t="s">
        <v>55</v>
      </c>
      <c r="T42" s="104" t="s">
        <v>22</v>
      </c>
      <c r="U42" s="104" t="s">
        <v>5</v>
      </c>
    </row>
    <row r="43" spans="1:25" ht="15.2" customHeight="1" x14ac:dyDescent="0.2">
      <c r="A43" s="299" t="s">
        <v>16</v>
      </c>
      <c r="B43" s="215"/>
      <c r="C43" s="215"/>
      <c r="D43" s="215"/>
      <c r="E43" s="215"/>
      <c r="F43" s="215"/>
      <c r="G43" s="215"/>
      <c r="H43" s="215"/>
      <c r="I43" s="215"/>
      <c r="J43" s="215"/>
      <c r="K43" s="215"/>
      <c r="L43" s="300"/>
      <c r="M43" s="301" t="s">
        <v>17</v>
      </c>
      <c r="N43" s="302"/>
      <c r="O43" s="122" t="s">
        <v>2</v>
      </c>
      <c r="P43" s="303" t="s">
        <v>11</v>
      </c>
      <c r="Q43" s="302"/>
      <c r="R43" s="123"/>
      <c r="S43" s="119" t="s">
        <v>45</v>
      </c>
      <c r="T43" s="103" t="s">
        <v>82</v>
      </c>
      <c r="U43" s="103" t="s">
        <v>58</v>
      </c>
    </row>
    <row r="44" spans="1:25" ht="16.7" customHeight="1" x14ac:dyDescent="0.2">
      <c r="A44" s="240"/>
      <c r="B44" s="241"/>
      <c r="C44" s="241"/>
      <c r="D44" s="241"/>
      <c r="E44" s="241"/>
      <c r="F44" s="241"/>
      <c r="G44" s="241"/>
      <c r="H44" s="241"/>
      <c r="I44" s="241"/>
      <c r="J44" s="241"/>
      <c r="K44" s="241"/>
      <c r="L44" s="241"/>
      <c r="M44" s="304"/>
      <c r="N44" s="305"/>
      <c r="O44" s="120" t="s">
        <v>2</v>
      </c>
      <c r="P44" s="306"/>
      <c r="Q44" s="306"/>
      <c r="R44" s="307"/>
      <c r="S44" s="7"/>
      <c r="T44" s="110"/>
      <c r="U44" s="7"/>
    </row>
    <row r="45" spans="1:25" ht="16.7" customHeight="1" x14ac:dyDescent="0.2">
      <c r="A45" s="240"/>
      <c r="B45" s="241"/>
      <c r="C45" s="241"/>
      <c r="D45" s="241"/>
      <c r="E45" s="241"/>
      <c r="F45" s="241"/>
      <c r="G45" s="241"/>
      <c r="H45" s="241"/>
      <c r="I45" s="241"/>
      <c r="J45" s="241"/>
      <c r="K45" s="241"/>
      <c r="L45" s="241"/>
      <c r="M45" s="295"/>
      <c r="N45" s="296"/>
      <c r="O45" s="19" t="s">
        <v>2</v>
      </c>
      <c r="P45" s="297"/>
      <c r="Q45" s="297"/>
      <c r="R45" s="298"/>
      <c r="S45" s="7"/>
      <c r="T45" s="110"/>
      <c r="U45" s="7"/>
    </row>
    <row r="46" spans="1:25" ht="16.7" customHeight="1" x14ac:dyDescent="0.2">
      <c r="A46" s="240"/>
      <c r="B46" s="241"/>
      <c r="C46" s="241"/>
      <c r="D46" s="241"/>
      <c r="E46" s="241"/>
      <c r="F46" s="241"/>
      <c r="G46" s="241"/>
      <c r="H46" s="241"/>
      <c r="I46" s="241"/>
      <c r="J46" s="241"/>
      <c r="K46" s="241"/>
      <c r="L46" s="241"/>
      <c r="M46" s="295"/>
      <c r="N46" s="296"/>
      <c r="O46" s="19" t="s">
        <v>2</v>
      </c>
      <c r="P46" s="297"/>
      <c r="Q46" s="297"/>
      <c r="R46" s="298"/>
      <c r="S46" s="7"/>
      <c r="T46" s="110"/>
      <c r="U46" s="7"/>
    </row>
    <row r="47" spans="1:25" ht="16.7" customHeight="1" x14ac:dyDescent="0.2">
      <c r="A47" s="240"/>
      <c r="B47" s="241"/>
      <c r="C47" s="241"/>
      <c r="D47" s="241"/>
      <c r="E47" s="241"/>
      <c r="F47" s="241"/>
      <c r="G47" s="241"/>
      <c r="H47" s="241"/>
      <c r="I47" s="241"/>
      <c r="J47" s="241"/>
      <c r="K47" s="241"/>
      <c r="L47" s="241"/>
      <c r="M47" s="295"/>
      <c r="N47" s="296"/>
      <c r="O47" s="19" t="s">
        <v>2</v>
      </c>
      <c r="P47" s="297"/>
      <c r="Q47" s="297"/>
      <c r="R47" s="298"/>
      <c r="S47" s="7"/>
      <c r="T47" s="110"/>
      <c r="U47" s="7"/>
    </row>
    <row r="48" spans="1:25" ht="10.7" customHeight="1" x14ac:dyDescent="0.2">
      <c r="A48" s="225"/>
      <c r="B48" s="226"/>
      <c r="C48" s="226"/>
      <c r="D48" s="226"/>
      <c r="E48" s="226"/>
      <c r="F48" s="226"/>
      <c r="G48" s="226"/>
      <c r="H48" s="226"/>
      <c r="I48" s="226"/>
      <c r="J48" s="226"/>
      <c r="K48" s="226"/>
      <c r="L48" s="226"/>
      <c r="M48" s="226"/>
      <c r="N48" s="226"/>
      <c r="O48" s="226"/>
      <c r="P48" s="226"/>
      <c r="Q48" s="226"/>
      <c r="R48" s="226"/>
      <c r="S48" s="226"/>
      <c r="T48" s="226"/>
      <c r="U48" s="226"/>
    </row>
    <row r="49" spans="1:24" ht="15.95" customHeight="1" x14ac:dyDescent="0.2">
      <c r="A49" s="309" t="s">
        <v>52</v>
      </c>
      <c r="B49" s="310"/>
      <c r="C49" s="310"/>
      <c r="D49" s="310"/>
      <c r="E49" s="310"/>
      <c r="F49" s="310"/>
      <c r="G49" s="310"/>
      <c r="H49" s="310"/>
      <c r="I49" s="310"/>
      <c r="J49" s="310"/>
      <c r="K49" s="114" t="s">
        <v>149</v>
      </c>
      <c r="L49" s="20"/>
      <c r="M49" s="267" t="s">
        <v>95</v>
      </c>
      <c r="N49" s="245"/>
      <c r="O49" s="245"/>
      <c r="P49" s="245"/>
      <c r="Q49" s="245"/>
      <c r="R49" s="245"/>
      <c r="S49" s="245"/>
      <c r="T49" s="104" t="s">
        <v>0</v>
      </c>
      <c r="U49" s="104" t="s">
        <v>7</v>
      </c>
    </row>
    <row r="50" spans="1:24" ht="16.7" customHeight="1" x14ac:dyDescent="0.2">
      <c r="A50" s="214" t="s">
        <v>93</v>
      </c>
      <c r="B50" s="215"/>
      <c r="C50" s="215"/>
      <c r="D50" s="216" t="s">
        <v>157</v>
      </c>
      <c r="E50" s="215"/>
      <c r="F50" s="215"/>
      <c r="G50" s="215"/>
      <c r="H50" s="215"/>
      <c r="I50" s="215"/>
      <c r="J50" s="215"/>
      <c r="K50" s="113">
        <f>IF(W3&gt;0,T3,0)</f>
        <v>0</v>
      </c>
      <c r="L50" s="103" t="s">
        <v>94</v>
      </c>
      <c r="M50" s="267" t="s">
        <v>51</v>
      </c>
      <c r="N50" s="245"/>
      <c r="O50" s="267" t="s">
        <v>34</v>
      </c>
      <c r="P50" s="245"/>
      <c r="Q50" s="245"/>
      <c r="R50" s="268" t="s">
        <v>37</v>
      </c>
      <c r="S50" s="269"/>
      <c r="T50" s="103"/>
      <c r="U50" s="103"/>
    </row>
    <row r="51" spans="1:24" ht="15.95" customHeight="1" x14ac:dyDescent="0.2">
      <c r="A51" s="244" t="s">
        <v>9</v>
      </c>
      <c r="B51" s="197"/>
      <c r="C51" s="197"/>
      <c r="D51" s="7"/>
      <c r="E51" s="139" t="s">
        <v>6</v>
      </c>
      <c r="F51" s="7"/>
      <c r="G51" s="240"/>
      <c r="H51" s="294"/>
      <c r="I51" s="294"/>
      <c r="J51" s="294"/>
      <c r="K51" s="140"/>
      <c r="L51" s="129">
        <v>569</v>
      </c>
      <c r="M51" s="140"/>
      <c r="N51" s="135">
        <f>IF(M51&gt;0,(+L51*V51)*M51,0)</f>
        <v>0</v>
      </c>
      <c r="O51" s="140"/>
      <c r="P51" s="308">
        <f>IF(O51&gt;0,(+L51*W51)*O51,0)</f>
        <v>0</v>
      </c>
      <c r="Q51" s="283"/>
      <c r="R51" s="128"/>
      <c r="S51" s="131">
        <f>IF(K51&gt;0,(+L51*X51)*R51,0)</f>
        <v>0</v>
      </c>
      <c r="T51" s="27">
        <f>ROUND(IF(((K51*L51)-N51-P51-S51)&lt;0,0,((K51*L51)-N51-P51-S51)),0)</f>
        <v>0</v>
      </c>
      <c r="U51" s="7"/>
      <c r="V51" s="136" t="b">
        <f>IF(AND(D51&gt;0,F51&gt;0),0,IF(AND(D51&lt;0,F51&lt;0),0,IF(D51&gt;0,0.2,IF(F51&gt;0,0.1))))</f>
        <v>0</v>
      </c>
      <c r="W51" s="136" t="b">
        <f>IF(AND(D51&gt;0,F51&gt;0),0,IF(AND(D51&lt;0,F51&lt;0),0,IF(D51&gt;0,0.3,IF(F51&gt;0,0.4))))</f>
        <v>0</v>
      </c>
      <c r="X51" s="136" t="b">
        <f>IF(AND(D51&gt;0,F51&gt;0),0,IF(AND(D51&lt;0,F51&lt;0),0,IF(D51&gt;0,0.5,IF(F51&gt;0,0.5))))</f>
        <v>0</v>
      </c>
    </row>
    <row r="52" spans="1:24" ht="17.45" customHeight="1" x14ac:dyDescent="0.2">
      <c r="A52" s="244" t="s">
        <v>46</v>
      </c>
      <c r="B52" s="197"/>
      <c r="C52" s="197"/>
      <c r="D52" s="7"/>
      <c r="E52" s="143" t="s">
        <v>6</v>
      </c>
      <c r="F52" s="7"/>
      <c r="G52" s="240"/>
      <c r="H52" s="294"/>
      <c r="I52" s="294"/>
      <c r="J52" s="294"/>
      <c r="K52" s="144"/>
      <c r="L52" s="129">
        <v>159</v>
      </c>
      <c r="M52" s="144"/>
      <c r="N52" s="135">
        <f t="shared" ref="N52" si="3">IF(M52&gt;0,(+L52*V52)*M52,0)</f>
        <v>0</v>
      </c>
      <c r="O52" s="144"/>
      <c r="P52" s="308">
        <f t="shared" ref="P52" si="4">IF(O52&gt;0,(+L52*W52)*O52,0)</f>
        <v>0</v>
      </c>
      <c r="Q52" s="283"/>
      <c r="R52" s="128"/>
      <c r="S52" s="131">
        <f t="shared" ref="S52" si="5">IF(K52&gt;0,(+L52*X52)*R52,0)</f>
        <v>0</v>
      </c>
      <c r="T52" s="27">
        <f>ROUND(IF(((K52*L52)-N52-P52-S52)&lt;0,0,((K52*L52)-N52-P52-S52)),0)</f>
        <v>0</v>
      </c>
      <c r="U52" s="7"/>
      <c r="V52" s="137" t="b">
        <f>IF(AND(D52&gt;0,F52&gt;0),0,IF(AND(D52&lt;0,F52&lt;0),0,IF(D52&gt;0,0.2,IF(F52&gt;0,0.1))))</f>
        <v>0</v>
      </c>
      <c r="W52" s="136" t="b">
        <f>IF(AND(D52&gt;0,F52&gt;0),0,IF(AND(D52&lt;0,F52&lt;0),0,IF(D52&gt;0,0.3,IF(F52&gt;0,0.4))))</f>
        <v>0</v>
      </c>
      <c r="X52" s="136" t="b">
        <f>IF(AND(D52&gt;0,F52&gt;0),0,IF(AND(D52&lt;0,F52&lt;0),0,IF(D52&gt;0,0.5,IF(F52&gt;0,0.5))))</f>
        <v>0</v>
      </c>
    </row>
    <row r="53" spans="1:24" ht="17.45" customHeight="1" x14ac:dyDescent="0.2">
      <c r="A53" s="244" t="s">
        <v>57</v>
      </c>
      <c r="B53" s="197"/>
      <c r="C53" s="197"/>
      <c r="D53" s="7"/>
      <c r="E53" s="139" t="s">
        <v>6</v>
      </c>
      <c r="F53" s="7"/>
      <c r="G53" s="240"/>
      <c r="H53" s="294"/>
      <c r="I53" s="294"/>
      <c r="J53" s="294"/>
      <c r="K53" s="140"/>
      <c r="L53" s="129">
        <v>88</v>
      </c>
      <c r="M53" s="140"/>
      <c r="N53" s="135">
        <f t="shared" ref="N53:N54" si="6">IF(M53&gt;0,(+L53*V53)*M53,0)</f>
        <v>0</v>
      </c>
      <c r="O53" s="140"/>
      <c r="P53" s="308">
        <f t="shared" ref="P53:P54" si="7">IF(O53&gt;0,(+L53*W53)*O53,0)</f>
        <v>0</v>
      </c>
      <c r="Q53" s="283"/>
      <c r="R53" s="128"/>
      <c r="S53" s="131">
        <f t="shared" ref="S53:S54" si="8">IF(K53&gt;0,(+L53*X53)*R53,0)</f>
        <v>0</v>
      </c>
      <c r="T53" s="27">
        <f>ROUND(IF(((K53*L53)-N53-P53-S53)&lt;0,0,((K53*L53)-N53-P53-S53)),0)</f>
        <v>0</v>
      </c>
      <c r="U53" s="7"/>
      <c r="V53" s="137" t="b">
        <f>IF(AND(D53&gt;0,F53&gt;0),0,IF(AND(D53&lt;0,F53&lt;0),0,IF(D53&gt;0,0.2,IF(F53&gt;0,0.1))))</f>
        <v>0</v>
      </c>
      <c r="W53" s="136" t="b">
        <f>IF(AND(D53&gt;0,F53&gt;0),0,IF(AND(D53&lt;0,F53&lt;0),0,IF(D53&gt;0,0.3,IF(F53&gt;0,0.4))))</f>
        <v>0</v>
      </c>
      <c r="X53" s="136" t="b">
        <f>IF(AND(D53&gt;0,F53&gt;0),0,IF(AND(D53&lt;0,F53&lt;0),0,IF(D53&gt;0,0.5,IF(F53&gt;0,0.5))))</f>
        <v>0</v>
      </c>
    </row>
    <row r="54" spans="1:24" ht="15.95" customHeight="1" x14ac:dyDescent="0.2">
      <c r="A54" s="240"/>
      <c r="B54" s="294"/>
      <c r="C54" s="294"/>
      <c r="D54" s="7"/>
      <c r="E54" s="139" t="s">
        <v>6</v>
      </c>
      <c r="F54" s="7"/>
      <c r="G54" s="240"/>
      <c r="H54" s="294"/>
      <c r="I54" s="294"/>
      <c r="J54" s="294"/>
      <c r="K54" s="140"/>
      <c r="L54" s="129"/>
      <c r="M54" s="140"/>
      <c r="N54" s="135">
        <f t="shared" si="6"/>
        <v>0</v>
      </c>
      <c r="O54" s="140"/>
      <c r="P54" s="308">
        <f t="shared" si="7"/>
        <v>0</v>
      </c>
      <c r="Q54" s="283"/>
      <c r="R54" s="128"/>
      <c r="S54" s="131">
        <f t="shared" si="8"/>
        <v>0</v>
      </c>
      <c r="T54" s="27">
        <f>ROUND(IF(((K54*L54)-N54-P54-S54)&lt;0,0,((K54*L54)-N54-P54-S54)),0)</f>
        <v>0</v>
      </c>
      <c r="U54" s="7"/>
      <c r="V54" s="137" t="b">
        <f>IF(AND(D54&gt;0,F54&gt;0),0,IF(AND(D54&lt;0,F54&lt;0),0,IF(D54&gt;0,0.2,IF(F54&gt;0,0.1))))</f>
        <v>0</v>
      </c>
      <c r="W54" s="136" t="b">
        <f>IF(AND(D54&gt;0,F54&gt;0),0,IF(AND(D54&lt;0,F54&lt;0),0,IF(D54&gt;0,0.3,IF(F54&gt;0,0.4))))</f>
        <v>0</v>
      </c>
      <c r="X54" s="136" t="b">
        <f>IF(AND(D54&gt;0,F54&gt;0),0,IF(AND(D54&lt;0,F54&lt;0),0,IF(D54&gt;0,0.5,IF(F54&gt;0,0.5))))</f>
        <v>0</v>
      </c>
    </row>
    <row r="55" spans="1:24" ht="14.45" customHeight="1" x14ac:dyDescent="0.2">
      <c r="A55" s="284" t="s">
        <v>159</v>
      </c>
      <c r="B55" s="285"/>
      <c r="C55" s="285"/>
      <c r="D55" s="285"/>
      <c r="E55" s="285"/>
      <c r="F55" s="285"/>
      <c r="G55" s="285"/>
      <c r="H55" s="285"/>
      <c r="I55" s="285"/>
      <c r="J55" s="285"/>
      <c r="K55" s="285"/>
      <c r="L55" s="285"/>
      <c r="M55" s="285"/>
      <c r="N55" s="285"/>
      <c r="O55" s="285"/>
      <c r="P55" s="285"/>
      <c r="Q55" s="285"/>
      <c r="R55" s="285"/>
      <c r="S55" s="285"/>
      <c r="T55" s="285"/>
      <c r="U55" s="285"/>
    </row>
    <row r="56" spans="1:24" ht="13.7" customHeight="1" x14ac:dyDescent="0.2">
      <c r="A56" s="286" t="s">
        <v>160</v>
      </c>
      <c r="B56" s="287"/>
      <c r="C56" s="287"/>
      <c r="D56" s="287"/>
      <c r="E56" s="287"/>
      <c r="F56" s="287"/>
      <c r="G56" s="287"/>
      <c r="H56" s="287"/>
      <c r="I56" s="287"/>
      <c r="J56" s="287"/>
      <c r="K56" s="287"/>
      <c r="L56" s="287"/>
      <c r="M56" s="287"/>
      <c r="N56" s="287"/>
      <c r="O56" s="287"/>
      <c r="P56" s="287"/>
      <c r="Q56" s="287"/>
      <c r="R56" s="287"/>
      <c r="S56" s="287"/>
      <c r="T56" s="287"/>
      <c r="U56" s="287"/>
    </row>
    <row r="57" spans="1:24" ht="13.7" customHeight="1" x14ac:dyDescent="0.2">
      <c r="A57" s="286" t="s">
        <v>156</v>
      </c>
      <c r="B57" s="287"/>
      <c r="C57" s="287"/>
      <c r="D57" s="287"/>
      <c r="E57" s="287"/>
      <c r="F57" s="287"/>
      <c r="G57" s="287"/>
      <c r="H57" s="287"/>
      <c r="I57" s="287"/>
      <c r="J57" s="287"/>
      <c r="K57" s="287"/>
      <c r="L57" s="287"/>
      <c r="M57" s="287"/>
      <c r="N57" s="287"/>
      <c r="O57" s="287"/>
      <c r="P57" s="287"/>
      <c r="Q57" s="287"/>
      <c r="R57" s="287"/>
      <c r="S57" s="287"/>
      <c r="T57" s="287"/>
      <c r="U57" s="287"/>
    </row>
    <row r="58" spans="1:24" ht="14.45" customHeight="1" x14ac:dyDescent="0.2">
      <c r="A58" s="288" t="s">
        <v>87</v>
      </c>
      <c r="B58" s="215"/>
      <c r="C58" s="215"/>
      <c r="D58" s="215"/>
      <c r="E58" s="215"/>
      <c r="F58" s="215"/>
      <c r="G58" s="215"/>
      <c r="H58" s="215"/>
      <c r="I58" s="215"/>
      <c r="J58" s="215"/>
      <c r="K58" s="215"/>
      <c r="L58" s="215"/>
      <c r="M58" s="215"/>
      <c r="N58" s="215"/>
      <c r="O58" s="215"/>
      <c r="P58" s="215"/>
      <c r="Q58" s="215"/>
      <c r="R58" s="215"/>
      <c r="S58" s="215"/>
      <c r="T58" s="215"/>
      <c r="U58" s="215"/>
    </row>
    <row r="59" spans="1:24" ht="10.7" customHeight="1" x14ac:dyDescent="0.2">
      <c r="A59" s="225"/>
      <c r="B59" s="226"/>
      <c r="C59" s="226"/>
      <c r="D59" s="226"/>
      <c r="E59" s="226"/>
      <c r="F59" s="226"/>
      <c r="G59" s="226"/>
      <c r="H59" s="226"/>
      <c r="I59" s="226"/>
      <c r="J59" s="226"/>
      <c r="K59" s="226"/>
      <c r="L59" s="226"/>
      <c r="M59" s="226"/>
      <c r="N59" s="226"/>
      <c r="O59" s="226"/>
      <c r="P59" s="226"/>
      <c r="Q59" s="226"/>
      <c r="R59" s="226"/>
      <c r="S59" s="226"/>
      <c r="T59" s="226"/>
      <c r="U59" s="226"/>
    </row>
    <row r="60" spans="1:24" ht="16.7" customHeight="1" x14ac:dyDescent="0.2">
      <c r="A60" s="309" t="s">
        <v>3</v>
      </c>
      <c r="B60" s="309"/>
      <c r="C60" s="309"/>
      <c r="D60" s="309"/>
      <c r="E60" s="309"/>
      <c r="F60" s="309"/>
      <c r="G60" s="309"/>
      <c r="H60" s="309"/>
      <c r="I60" s="309"/>
      <c r="J60" s="309"/>
      <c r="K60" s="309"/>
      <c r="L60" s="309"/>
      <c r="M60" s="309"/>
      <c r="N60" s="309"/>
      <c r="O60" s="269" t="s">
        <v>61</v>
      </c>
      <c r="P60" s="245"/>
      <c r="Q60" s="245"/>
      <c r="R60" s="268" t="s">
        <v>68</v>
      </c>
      <c r="S60" s="269"/>
      <c r="T60" s="109" t="s">
        <v>0</v>
      </c>
      <c r="U60" s="109" t="s">
        <v>7</v>
      </c>
    </row>
    <row r="61" spans="1:24" ht="16.7" customHeight="1" x14ac:dyDescent="0.2">
      <c r="A61" s="311" t="s">
        <v>141</v>
      </c>
      <c r="B61" s="311"/>
      <c r="C61" s="311"/>
      <c r="D61" s="311"/>
      <c r="E61" s="311"/>
      <c r="F61" s="311"/>
      <c r="G61" s="311"/>
      <c r="H61" s="311"/>
      <c r="I61" s="311"/>
      <c r="J61" s="311"/>
      <c r="K61" s="311"/>
      <c r="L61" s="311"/>
      <c r="M61" s="311"/>
      <c r="N61" s="311"/>
      <c r="O61" s="312"/>
      <c r="P61" s="313"/>
      <c r="Q61" s="313"/>
      <c r="R61" s="314">
        <v>430</v>
      </c>
      <c r="S61" s="315"/>
      <c r="T61" s="27">
        <f>+O61*R61</f>
        <v>0</v>
      </c>
      <c r="U61" s="7"/>
    </row>
    <row r="62" spans="1:24" ht="12.2" customHeight="1" x14ac:dyDescent="0.2">
      <c r="A62" s="318"/>
      <c r="B62" s="279"/>
      <c r="C62" s="279"/>
      <c r="D62" s="279"/>
      <c r="E62" s="279"/>
      <c r="F62" s="279"/>
      <c r="G62" s="279"/>
      <c r="H62" s="279"/>
      <c r="I62" s="279"/>
      <c r="J62" s="279"/>
      <c r="K62" s="279"/>
      <c r="L62" s="279"/>
      <c r="M62" s="279"/>
      <c r="N62" s="279"/>
      <c r="O62" s="226"/>
      <c r="P62" s="226"/>
      <c r="Q62" s="226"/>
      <c r="R62" s="226"/>
      <c r="S62" s="226"/>
      <c r="T62" s="226"/>
      <c r="U62" s="226"/>
    </row>
    <row r="63" spans="1:24" ht="15.2" customHeight="1" x14ac:dyDescent="0.2">
      <c r="A63" s="309" t="s">
        <v>49</v>
      </c>
      <c r="B63" s="310"/>
      <c r="C63" s="310"/>
      <c r="D63" s="310"/>
      <c r="E63" s="310"/>
      <c r="F63" s="310"/>
      <c r="G63" s="310"/>
      <c r="H63" s="310"/>
      <c r="I63" s="310"/>
      <c r="J63" s="310"/>
      <c r="K63" s="310"/>
      <c r="L63" s="310"/>
      <c r="M63" s="310"/>
      <c r="N63" s="310"/>
      <c r="O63" s="310"/>
      <c r="P63" s="310"/>
      <c r="Q63" s="319"/>
      <c r="R63" s="320" t="s">
        <v>152</v>
      </c>
      <c r="S63" s="320"/>
      <c r="T63" s="22" t="s">
        <v>22</v>
      </c>
      <c r="U63" s="104" t="s">
        <v>5</v>
      </c>
    </row>
    <row r="64" spans="1:24" ht="15.95" customHeight="1" x14ac:dyDescent="0.2">
      <c r="A64" s="321" t="s">
        <v>76</v>
      </c>
      <c r="B64" s="322"/>
      <c r="C64" s="322"/>
      <c r="D64" s="322"/>
      <c r="E64" s="322"/>
      <c r="F64" s="322"/>
      <c r="G64" s="322"/>
      <c r="H64" s="322"/>
      <c r="I64" s="322"/>
      <c r="J64" s="322"/>
      <c r="K64" s="322"/>
      <c r="L64" s="322"/>
      <c r="M64" s="322"/>
      <c r="N64" s="322"/>
      <c r="O64" s="322"/>
      <c r="P64" s="322"/>
      <c r="Q64" s="323"/>
      <c r="R64" s="320"/>
      <c r="S64" s="320"/>
      <c r="T64" s="119" t="s">
        <v>82</v>
      </c>
      <c r="U64" s="103" t="s">
        <v>58</v>
      </c>
    </row>
    <row r="65" spans="1:25" ht="16.7" customHeight="1" x14ac:dyDescent="0.2">
      <c r="A65" s="240"/>
      <c r="B65" s="241"/>
      <c r="C65" s="241"/>
      <c r="D65" s="241"/>
      <c r="E65" s="241"/>
      <c r="F65" s="241"/>
      <c r="G65" s="241"/>
      <c r="H65" s="241"/>
      <c r="I65" s="241"/>
      <c r="J65" s="241"/>
      <c r="K65" s="241"/>
      <c r="L65" s="241"/>
      <c r="M65" s="241"/>
      <c r="N65" s="241"/>
      <c r="O65" s="241"/>
      <c r="P65" s="241"/>
      <c r="Q65" s="241"/>
      <c r="R65" s="324"/>
      <c r="S65" s="325"/>
      <c r="T65" s="110"/>
      <c r="U65" s="7"/>
    </row>
    <row r="66" spans="1:25" ht="16.7" customHeight="1" x14ac:dyDescent="0.2">
      <c r="A66" s="240"/>
      <c r="B66" s="241"/>
      <c r="C66" s="241"/>
      <c r="D66" s="241"/>
      <c r="E66" s="241"/>
      <c r="F66" s="241"/>
      <c r="G66" s="241"/>
      <c r="H66" s="241"/>
      <c r="I66" s="241"/>
      <c r="J66" s="241"/>
      <c r="K66" s="241"/>
      <c r="L66" s="241"/>
      <c r="M66" s="241"/>
      <c r="N66" s="241"/>
      <c r="O66" s="241"/>
      <c r="P66" s="241"/>
      <c r="Q66" s="241"/>
      <c r="R66" s="316"/>
      <c r="S66" s="317"/>
      <c r="T66" s="118"/>
      <c r="U66" s="7"/>
    </row>
    <row r="67" spans="1:25" ht="16.7" customHeight="1" x14ac:dyDescent="0.2">
      <c r="A67" s="240"/>
      <c r="B67" s="241"/>
      <c r="C67" s="241"/>
      <c r="D67" s="241"/>
      <c r="E67" s="241"/>
      <c r="F67" s="241"/>
      <c r="G67" s="241"/>
      <c r="H67" s="241"/>
      <c r="I67" s="241"/>
      <c r="J67" s="241"/>
      <c r="K67" s="241"/>
      <c r="L67" s="241"/>
      <c r="M67" s="241"/>
      <c r="N67" s="241"/>
      <c r="O67" s="241"/>
      <c r="P67" s="241"/>
      <c r="Q67" s="241"/>
      <c r="R67" s="316"/>
      <c r="S67" s="317"/>
      <c r="T67" s="118"/>
      <c r="U67" s="7"/>
    </row>
    <row r="68" spans="1:25" ht="16.7" customHeight="1" x14ac:dyDescent="0.2">
      <c r="A68" s="240"/>
      <c r="B68" s="241"/>
      <c r="C68" s="241"/>
      <c r="D68" s="241"/>
      <c r="E68" s="241"/>
      <c r="F68" s="241"/>
      <c r="G68" s="241"/>
      <c r="H68" s="241"/>
      <c r="I68" s="241"/>
      <c r="J68" s="241"/>
      <c r="K68" s="241"/>
      <c r="L68" s="241"/>
      <c r="M68" s="241"/>
      <c r="N68" s="241"/>
      <c r="O68" s="241"/>
      <c r="P68" s="241"/>
      <c r="Q68" s="241"/>
      <c r="R68" s="316"/>
      <c r="S68" s="317"/>
      <c r="T68" s="118"/>
      <c r="U68" s="7"/>
    </row>
    <row r="69" spans="1:25" ht="9.1999999999999993" customHeight="1" x14ac:dyDescent="0.2">
      <c r="A69" s="333"/>
      <c r="B69" s="246"/>
      <c r="C69" s="246"/>
      <c r="D69" s="246"/>
      <c r="E69" s="246"/>
      <c r="F69" s="246"/>
      <c r="G69" s="246"/>
      <c r="H69" s="246"/>
      <c r="I69" s="246"/>
      <c r="J69" s="246"/>
      <c r="K69" s="246"/>
      <c r="L69" s="246"/>
      <c r="M69" s="246"/>
      <c r="N69" s="246"/>
      <c r="O69" s="246"/>
      <c r="P69" s="246"/>
      <c r="Q69" s="246"/>
      <c r="R69" s="246"/>
      <c r="S69" s="246"/>
      <c r="T69" s="246"/>
      <c r="U69" s="246"/>
    </row>
    <row r="70" spans="1:25" ht="18.2" customHeight="1" x14ac:dyDescent="0.2">
      <c r="A70" s="184" t="s">
        <v>30</v>
      </c>
      <c r="B70" s="245"/>
      <c r="C70" s="245"/>
      <c r="D70" s="245"/>
      <c r="E70" s="245"/>
      <c r="F70" s="245"/>
      <c r="G70" s="245"/>
      <c r="H70" s="245"/>
      <c r="I70" s="245"/>
      <c r="J70" s="245"/>
      <c r="K70" s="245"/>
      <c r="L70" s="245"/>
      <c r="M70" s="245"/>
      <c r="N70" s="245"/>
      <c r="O70" s="245"/>
      <c r="P70" s="245"/>
      <c r="Q70" s="245"/>
      <c r="R70" s="245"/>
      <c r="S70" s="245"/>
      <c r="T70" s="29">
        <f>+T22+SUM(T26:T29)+SUM(T33:T36)+SUM(T51:T54)+T61+SUM(T44:T47)+SUM(T65:T68)</f>
        <v>0</v>
      </c>
      <c r="U70" s="107"/>
    </row>
    <row r="71" spans="1:25" ht="15.95" customHeight="1" x14ac:dyDescent="0.2">
      <c r="A71" s="244" t="s">
        <v>69</v>
      </c>
      <c r="B71" s="245"/>
      <c r="C71" s="245"/>
      <c r="D71" s="245"/>
      <c r="E71" s="245"/>
      <c r="F71" s="240"/>
      <c r="G71" s="241"/>
      <c r="H71" s="241"/>
      <c r="I71" s="241"/>
      <c r="J71" s="241"/>
      <c r="K71" s="241"/>
      <c r="L71" s="241"/>
      <c r="M71" s="241"/>
      <c r="N71" s="241"/>
      <c r="O71" s="241"/>
      <c r="P71" s="241"/>
      <c r="Q71" s="241"/>
      <c r="R71" s="241"/>
      <c r="S71" s="241"/>
      <c r="T71" s="110"/>
      <c r="U71" s="7"/>
    </row>
    <row r="72" spans="1:25" ht="16.7" customHeight="1" x14ac:dyDescent="0.2">
      <c r="A72" s="244" t="s">
        <v>43</v>
      </c>
      <c r="B72" s="245"/>
      <c r="C72" s="245"/>
      <c r="D72" s="245"/>
      <c r="E72" s="245"/>
      <c r="F72" s="240"/>
      <c r="G72" s="241"/>
      <c r="H72" s="241"/>
      <c r="I72" s="241"/>
      <c r="J72" s="241"/>
      <c r="K72" s="241"/>
      <c r="L72" s="241"/>
      <c r="M72" s="241"/>
      <c r="N72" s="241"/>
      <c r="O72" s="241"/>
      <c r="P72" s="241"/>
      <c r="Q72" s="241"/>
      <c r="R72" s="241"/>
      <c r="S72" s="241"/>
      <c r="T72" s="110"/>
      <c r="U72" s="7"/>
    </row>
    <row r="73" spans="1:25" ht="17.45" customHeight="1" x14ac:dyDescent="0.2">
      <c r="A73" s="326" t="s">
        <v>124</v>
      </c>
      <c r="B73" s="245"/>
      <c r="C73" s="245"/>
      <c r="D73" s="245"/>
      <c r="E73" s="245"/>
      <c r="F73" s="245"/>
      <c r="G73" s="245"/>
      <c r="H73" s="245"/>
      <c r="I73" s="245"/>
      <c r="J73" s="245"/>
      <c r="K73" s="245"/>
      <c r="L73" s="245"/>
      <c r="M73" s="245"/>
      <c r="N73" s="245"/>
      <c r="O73" s="245"/>
      <c r="P73" s="245"/>
      <c r="Q73" s="245"/>
      <c r="R73" s="245"/>
      <c r="S73" s="245"/>
      <c r="T73" s="28">
        <f>+T70-SUM(T71:T72)</f>
        <v>0</v>
      </c>
      <c r="U73" s="107"/>
    </row>
    <row r="74" spans="1:25" ht="10.7" customHeight="1" x14ac:dyDescent="0.2">
      <c r="A74" s="225"/>
      <c r="B74" s="262"/>
      <c r="C74" s="262"/>
      <c r="D74" s="262"/>
      <c r="E74" s="262"/>
      <c r="F74" s="262"/>
      <c r="G74" s="262"/>
      <c r="H74" s="262"/>
      <c r="I74" s="262"/>
      <c r="J74" s="262"/>
      <c r="K74" s="262"/>
      <c r="L74" s="262"/>
      <c r="M74" s="262"/>
      <c r="N74" s="262"/>
      <c r="O74" s="262"/>
      <c r="P74" s="262"/>
      <c r="Q74" s="262"/>
      <c r="R74" s="262"/>
      <c r="S74" s="262"/>
      <c r="T74" s="262"/>
      <c r="U74" s="262"/>
    </row>
    <row r="75" spans="1:25" ht="12.95" customHeight="1" x14ac:dyDescent="0.2">
      <c r="A75" s="327"/>
      <c r="B75" s="279"/>
      <c r="C75" s="279"/>
      <c r="D75" s="279"/>
      <c r="E75" s="279"/>
      <c r="F75" s="279"/>
      <c r="G75" s="279"/>
      <c r="H75" s="279"/>
      <c r="I75" s="279"/>
      <c r="J75" s="279"/>
      <c r="K75" s="279"/>
      <c r="L75" s="279"/>
      <c r="M75" s="279"/>
      <c r="N75" s="279"/>
      <c r="O75" s="279"/>
      <c r="P75" s="279"/>
      <c r="Q75" s="279"/>
      <c r="R75" s="279"/>
      <c r="S75" s="279"/>
      <c r="T75" s="279"/>
      <c r="U75" s="279"/>
    </row>
    <row r="76" spans="1:25" s="134" customFormat="1" ht="15.75" customHeight="1" x14ac:dyDescent="0.2">
      <c r="A76" s="145"/>
      <c r="B76" s="328" t="s">
        <v>75</v>
      </c>
      <c r="C76" s="328"/>
      <c r="D76" s="145"/>
      <c r="E76" s="329" t="s">
        <v>50</v>
      </c>
      <c r="F76" s="330"/>
      <c r="G76" s="330"/>
      <c r="H76" s="330"/>
      <c r="I76" s="330"/>
      <c r="J76" s="331"/>
      <c r="K76" s="146"/>
      <c r="L76" s="332" t="s">
        <v>162</v>
      </c>
      <c r="M76" s="332"/>
      <c r="N76" s="332"/>
      <c r="O76" s="332"/>
      <c r="P76" s="332"/>
      <c r="Q76" s="332"/>
      <c r="R76" s="332"/>
      <c r="S76" s="332"/>
      <c r="T76" s="332"/>
      <c r="U76" s="332"/>
      <c r="V76" s="132"/>
      <c r="W76" s="133"/>
    </row>
    <row r="77" spans="1:25" s="134" customFormat="1" ht="15.75" customHeight="1" x14ac:dyDescent="0.2">
      <c r="A77" s="339" t="s">
        <v>163</v>
      </c>
      <c r="B77" s="339"/>
      <c r="C77" s="339"/>
      <c r="D77" s="339"/>
      <c r="E77" s="339"/>
      <c r="F77" s="340"/>
      <c r="G77" s="341"/>
      <c r="H77" s="341"/>
      <c r="I77" s="341"/>
      <c r="J77" s="342"/>
      <c r="K77" s="146"/>
      <c r="L77" s="148"/>
      <c r="M77" s="343" t="s">
        <v>164</v>
      </c>
      <c r="N77" s="344"/>
      <c r="O77" s="345"/>
      <c r="P77" s="346"/>
      <c r="Q77" s="347"/>
      <c r="R77" s="348" t="s">
        <v>165</v>
      </c>
      <c r="S77" s="348"/>
      <c r="T77" s="348"/>
      <c r="U77" s="348"/>
      <c r="V77" s="132"/>
      <c r="W77" s="133"/>
    </row>
    <row r="78" spans="1:25" x14ac:dyDescent="0.2">
      <c r="A78" s="349" t="s">
        <v>33</v>
      </c>
      <c r="B78" s="293"/>
      <c r="C78" s="293"/>
      <c r="D78" s="350"/>
      <c r="E78" s="349" t="s">
        <v>56</v>
      </c>
      <c r="F78" s="351"/>
      <c r="G78" s="351"/>
      <c r="H78" s="351"/>
      <c r="I78" s="351"/>
      <c r="J78" s="352"/>
      <c r="K78" s="147"/>
      <c r="L78" s="328" t="s">
        <v>25</v>
      </c>
      <c r="M78" s="328"/>
      <c r="N78" s="328"/>
      <c r="O78" s="328"/>
      <c r="P78" s="328"/>
      <c r="Q78" s="328"/>
      <c r="R78" s="328"/>
      <c r="S78" s="328"/>
      <c r="T78" s="328"/>
      <c r="U78" s="328"/>
      <c r="W78" s="125"/>
      <c r="X78" s="11"/>
      <c r="Y78" s="11"/>
    </row>
    <row r="79" spans="1:25" s="167" customFormat="1" ht="29.25" customHeight="1" x14ac:dyDescent="0.2">
      <c r="A79" s="334"/>
      <c r="B79" s="334"/>
      <c r="C79" s="334"/>
      <c r="D79" s="334"/>
      <c r="E79" s="335"/>
      <c r="F79" s="336"/>
      <c r="G79" s="336"/>
      <c r="H79" s="336"/>
      <c r="I79" s="336"/>
      <c r="J79" s="337"/>
      <c r="K79" s="164"/>
      <c r="L79" s="338"/>
      <c r="M79" s="338"/>
      <c r="N79" s="338"/>
      <c r="O79" s="338"/>
      <c r="P79" s="338"/>
      <c r="Q79" s="338"/>
      <c r="R79" s="338"/>
      <c r="S79" s="338"/>
      <c r="T79" s="338"/>
      <c r="U79" s="338"/>
      <c r="V79" s="165"/>
      <c r="W79" s="166"/>
    </row>
  </sheetData>
  <sheetProtection formatCells="0" formatColumns="0" formatRows="0" insertColumns="0" insertRows="0" insertHyperlinks="0" deleteColumns="0" deleteRows="0" sort="0" autoFilter="0" pivotTables="0"/>
  <mergeCells count="255">
    <mergeCell ref="A79:D79"/>
    <mergeCell ref="E79:J79"/>
    <mergeCell ref="L76:U76"/>
    <mergeCell ref="R77:U77"/>
    <mergeCell ref="L79:U79"/>
    <mergeCell ref="L78:U78"/>
    <mergeCell ref="B76:C76"/>
    <mergeCell ref="E76:J76"/>
    <mergeCell ref="A77:E77"/>
    <mergeCell ref="F77:J77"/>
    <mergeCell ref="M77:O77"/>
    <mergeCell ref="P77:Q77"/>
    <mergeCell ref="A78:D78"/>
    <mergeCell ref="E78:J78"/>
    <mergeCell ref="R50:S50"/>
    <mergeCell ref="R63:S64"/>
    <mergeCell ref="R66:S66"/>
    <mergeCell ref="R65:S65"/>
    <mergeCell ref="R60:S60"/>
    <mergeCell ref="R61:S61"/>
    <mergeCell ref="R67:S67"/>
    <mergeCell ref="R68:S68"/>
    <mergeCell ref="L2:M2"/>
    <mergeCell ref="L3:M3"/>
    <mergeCell ref="L5:M5"/>
    <mergeCell ref="N5:U5"/>
    <mergeCell ref="N2:P2"/>
    <mergeCell ref="N3:P3"/>
    <mergeCell ref="P44:R44"/>
    <mergeCell ref="P45:R45"/>
    <mergeCell ref="P46:R46"/>
    <mergeCell ref="P47:R47"/>
    <mergeCell ref="R20:S20"/>
    <mergeCell ref="R21:S21"/>
    <mergeCell ref="R22:S22"/>
    <mergeCell ref="R23:U23"/>
    <mergeCell ref="R26:S26"/>
    <mergeCell ref="R27:S27"/>
    <mergeCell ref="R11:S11"/>
    <mergeCell ref="R12:S12"/>
    <mergeCell ref="R13:S13"/>
    <mergeCell ref="R14:S14"/>
    <mergeCell ref="R15:S15"/>
    <mergeCell ref="R16:S16"/>
    <mergeCell ref="R17:S17"/>
    <mergeCell ref="R18:S18"/>
    <mergeCell ref="R19:S19"/>
    <mergeCell ref="A2:B2"/>
    <mergeCell ref="A5:B5"/>
    <mergeCell ref="A6:E6"/>
    <mergeCell ref="F6:U6"/>
    <mergeCell ref="A3:D3"/>
    <mergeCell ref="R2:S2"/>
    <mergeCell ref="R3:S3"/>
    <mergeCell ref="C2:K2"/>
    <mergeCell ref="C5:K5"/>
    <mergeCell ref="A4:B4"/>
    <mergeCell ref="C4:K4"/>
    <mergeCell ref="L4:M4"/>
    <mergeCell ref="N4:U4"/>
    <mergeCell ref="E3:K3"/>
    <mergeCell ref="A10:B10"/>
    <mergeCell ref="C10:D10"/>
    <mergeCell ref="E10:G10"/>
    <mergeCell ref="H10:J10"/>
    <mergeCell ref="L10:N10"/>
    <mergeCell ref="O10:Q10"/>
    <mergeCell ref="A7:U7"/>
    <mergeCell ref="A8:U8"/>
    <mergeCell ref="A9:B9"/>
    <mergeCell ref="C9:D9"/>
    <mergeCell ref="E9:G9"/>
    <mergeCell ref="H9:J9"/>
    <mergeCell ref="L9:N9"/>
    <mergeCell ref="O9:Q9"/>
    <mergeCell ref="R9:S10"/>
    <mergeCell ref="A12:B12"/>
    <mergeCell ref="C12:D12"/>
    <mergeCell ref="E12:G12"/>
    <mergeCell ref="H12:J12"/>
    <mergeCell ref="L12:N12"/>
    <mergeCell ref="O12:Q12"/>
    <mergeCell ref="A11:B11"/>
    <mergeCell ref="C11:D11"/>
    <mergeCell ref="E11:G11"/>
    <mergeCell ref="H11:J11"/>
    <mergeCell ref="L11:N11"/>
    <mergeCell ref="O11:Q11"/>
    <mergeCell ref="A14:B14"/>
    <mergeCell ref="C14:D14"/>
    <mergeCell ref="E14:G14"/>
    <mergeCell ref="H14:J14"/>
    <mergeCell ref="L14:N14"/>
    <mergeCell ref="O14:Q14"/>
    <mergeCell ref="A13:B13"/>
    <mergeCell ref="C13:D13"/>
    <mergeCell ref="E13:G13"/>
    <mergeCell ref="H13:J13"/>
    <mergeCell ref="L13:N13"/>
    <mergeCell ref="O13:Q13"/>
    <mergeCell ref="A16:B16"/>
    <mergeCell ref="C16:D16"/>
    <mergeCell ref="E16:G16"/>
    <mergeCell ref="H16:J16"/>
    <mergeCell ref="L16:N16"/>
    <mergeCell ref="O16:Q16"/>
    <mergeCell ref="A15:B15"/>
    <mergeCell ref="C15:D15"/>
    <mergeCell ref="E15:G15"/>
    <mergeCell ref="H15:J15"/>
    <mergeCell ref="L15:N15"/>
    <mergeCell ref="O15:Q15"/>
    <mergeCell ref="A18:B18"/>
    <mergeCell ref="C18:D18"/>
    <mergeCell ref="E18:G18"/>
    <mergeCell ref="H18:J18"/>
    <mergeCell ref="L18:N18"/>
    <mergeCell ref="O18:Q18"/>
    <mergeCell ref="A17:B17"/>
    <mergeCell ref="C17:D17"/>
    <mergeCell ref="E17:G17"/>
    <mergeCell ref="H17:J17"/>
    <mergeCell ref="L17:N17"/>
    <mergeCell ref="O17:Q17"/>
    <mergeCell ref="A20:B20"/>
    <mergeCell ref="C20:D20"/>
    <mergeCell ref="E20:G20"/>
    <mergeCell ref="H20:J20"/>
    <mergeCell ref="L20:N20"/>
    <mergeCell ref="O20:Q20"/>
    <mergeCell ref="A19:B19"/>
    <mergeCell ref="C19:D19"/>
    <mergeCell ref="E19:G19"/>
    <mergeCell ref="H19:J19"/>
    <mergeCell ref="L19:N19"/>
    <mergeCell ref="O19:Q19"/>
    <mergeCell ref="A22:K22"/>
    <mergeCell ref="L22:N22"/>
    <mergeCell ref="O22:Q22"/>
    <mergeCell ref="A23:K23"/>
    <mergeCell ref="L23:N23"/>
    <mergeCell ref="O23:Q23"/>
    <mergeCell ref="A21:B21"/>
    <mergeCell ref="C21:D21"/>
    <mergeCell ref="E21:G21"/>
    <mergeCell ref="H21:J21"/>
    <mergeCell ref="L21:N21"/>
    <mergeCell ref="O21:Q21"/>
    <mergeCell ref="A27:N27"/>
    <mergeCell ref="O27:Q27"/>
    <mergeCell ref="A28:C28"/>
    <mergeCell ref="D28:G28"/>
    <mergeCell ref="H28:N28"/>
    <mergeCell ref="O28:Q28"/>
    <mergeCell ref="A24:U24"/>
    <mergeCell ref="A25:N25"/>
    <mergeCell ref="O25:Q25"/>
    <mergeCell ref="A26:N26"/>
    <mergeCell ref="O26:Q26"/>
    <mergeCell ref="R28:S28"/>
    <mergeCell ref="R25:S25"/>
    <mergeCell ref="O29:Q29"/>
    <mergeCell ref="A30:U30"/>
    <mergeCell ref="A31:G32"/>
    <mergeCell ref="H31:J31"/>
    <mergeCell ref="M31:S31"/>
    <mergeCell ref="T31:T32"/>
    <mergeCell ref="U31:U32"/>
    <mergeCell ref="H32:J32"/>
    <mergeCell ref="M32:N32"/>
    <mergeCell ref="H29:N29"/>
    <mergeCell ref="A29:C29"/>
    <mergeCell ref="D29:G29"/>
    <mergeCell ref="R32:S32"/>
    <mergeCell ref="R29:S29"/>
    <mergeCell ref="A35:G35"/>
    <mergeCell ref="H35:J35"/>
    <mergeCell ref="A36:G36"/>
    <mergeCell ref="H36:J36"/>
    <mergeCell ref="O32:Q32"/>
    <mergeCell ref="A33:G33"/>
    <mergeCell ref="H33:J33"/>
    <mergeCell ref="A34:G34"/>
    <mergeCell ref="H34:J34"/>
    <mergeCell ref="P33:Q33"/>
    <mergeCell ref="P34:Q34"/>
    <mergeCell ref="P35:Q35"/>
    <mergeCell ref="P36:Q36"/>
    <mergeCell ref="A43:L43"/>
    <mergeCell ref="M43:N43"/>
    <mergeCell ref="P43:Q43"/>
    <mergeCell ref="A44:L44"/>
    <mergeCell ref="M44:N44"/>
    <mergeCell ref="A37:U37"/>
    <mergeCell ref="A38:U38"/>
    <mergeCell ref="A39:U39"/>
    <mergeCell ref="A40:U40"/>
    <mergeCell ref="A41:U41"/>
    <mergeCell ref="A42:L42"/>
    <mergeCell ref="M42:Q42"/>
    <mergeCell ref="A47:L47"/>
    <mergeCell ref="M47:N47"/>
    <mergeCell ref="A48:U48"/>
    <mergeCell ref="A49:J49"/>
    <mergeCell ref="M49:S49"/>
    <mergeCell ref="A45:L45"/>
    <mergeCell ref="M45:N45"/>
    <mergeCell ref="A46:L46"/>
    <mergeCell ref="M46:N46"/>
    <mergeCell ref="A53:C53"/>
    <mergeCell ref="G53:J53"/>
    <mergeCell ref="A50:C50"/>
    <mergeCell ref="D50:J50"/>
    <mergeCell ref="M50:N50"/>
    <mergeCell ref="O50:Q50"/>
    <mergeCell ref="A51:C51"/>
    <mergeCell ref="G51:J51"/>
    <mergeCell ref="P51:Q51"/>
    <mergeCell ref="P53:Q53"/>
    <mergeCell ref="A52:C52"/>
    <mergeCell ref="G52:J52"/>
    <mergeCell ref="P52:Q52"/>
    <mergeCell ref="A60:N60"/>
    <mergeCell ref="O60:Q60"/>
    <mergeCell ref="A61:N61"/>
    <mergeCell ref="O61:Q61"/>
    <mergeCell ref="A54:C54"/>
    <mergeCell ref="G54:J54"/>
    <mergeCell ref="A55:U55"/>
    <mergeCell ref="A56:U56"/>
    <mergeCell ref="P54:Q54"/>
    <mergeCell ref="A75:U75"/>
    <mergeCell ref="T1:U1"/>
    <mergeCell ref="A1:S1"/>
    <mergeCell ref="T2:U2"/>
    <mergeCell ref="V2:W2"/>
    <mergeCell ref="T3:U3"/>
    <mergeCell ref="A73:S73"/>
    <mergeCell ref="A74:U74"/>
    <mergeCell ref="A68:Q68"/>
    <mergeCell ref="A69:U69"/>
    <mergeCell ref="A70:S70"/>
    <mergeCell ref="A71:E71"/>
    <mergeCell ref="F71:S71"/>
    <mergeCell ref="A72:E72"/>
    <mergeCell ref="F72:S72"/>
    <mergeCell ref="A62:U62"/>
    <mergeCell ref="A63:Q63"/>
    <mergeCell ref="A64:Q64"/>
    <mergeCell ref="A65:Q65"/>
    <mergeCell ref="A66:Q66"/>
    <mergeCell ref="A67:Q67"/>
    <mergeCell ref="A57:U57"/>
    <mergeCell ref="A58:U58"/>
    <mergeCell ref="A59:U59"/>
  </mergeCells>
  <pageMargins left="0.7" right="0.7" top="0.78740157499999996" bottom="0.78740157499999996" header="0.3" footer="0.3"/>
  <pageSetup paperSize="9" scale="52" orientation="portrait" r:id="rId1"/>
  <headerFooter>
    <oddFooter>&amp;L&amp;7&amp;K9C9C9C© Copyright Sticos AS&amp;R&amp;7&amp;K9C9C9CUtskrift fra Sticos</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79"/>
  <sheetViews>
    <sheetView showGridLines="0" zoomScaleNormal="100" workbookViewId="0">
      <selection activeCell="L21" sqref="L21:N21"/>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68" t="s">
        <v>13</v>
      </c>
      <c r="B1" s="353"/>
      <c r="C1" s="353"/>
      <c r="D1" s="353"/>
      <c r="E1" s="353"/>
      <c r="F1" s="353"/>
      <c r="G1" s="353"/>
      <c r="H1" s="353"/>
      <c r="I1" s="353"/>
      <c r="J1" s="353"/>
      <c r="K1" s="353"/>
      <c r="L1" s="353"/>
      <c r="M1" s="353"/>
      <c r="N1" s="353"/>
      <c r="O1" s="353"/>
      <c r="P1" s="353"/>
      <c r="Q1" s="353"/>
      <c r="R1" s="353"/>
      <c r="S1" s="353"/>
      <c r="T1" s="353"/>
    </row>
    <row r="2" spans="1:20" ht="16.7" customHeight="1" x14ac:dyDescent="0.2">
      <c r="A2" s="216" t="s">
        <v>116</v>
      </c>
      <c r="B2" s="215"/>
      <c r="C2" s="354" t="s">
        <v>60</v>
      </c>
      <c r="D2" s="355"/>
      <c r="E2" s="355"/>
      <c r="F2" s="355"/>
      <c r="G2" s="355"/>
      <c r="H2" s="355"/>
      <c r="I2" s="355"/>
      <c r="J2" s="355"/>
      <c r="K2" s="216" t="s">
        <v>48</v>
      </c>
      <c r="L2" s="215"/>
      <c r="M2" s="356"/>
      <c r="N2" s="357"/>
      <c r="O2" s="357"/>
      <c r="P2" s="357"/>
      <c r="Q2" s="94" t="s">
        <v>1</v>
      </c>
      <c r="R2" s="358"/>
      <c r="S2" s="359"/>
      <c r="T2" s="359"/>
    </row>
    <row r="3" spans="1:20" ht="16.7" customHeight="1" x14ac:dyDescent="0.2">
      <c r="A3" s="184" t="s">
        <v>80</v>
      </c>
      <c r="B3" s="245"/>
      <c r="C3" s="245"/>
      <c r="D3" s="245"/>
      <c r="E3" s="240"/>
      <c r="F3" s="241"/>
      <c r="G3" s="89" t="s">
        <v>14</v>
      </c>
      <c r="H3" s="240"/>
      <c r="I3" s="241"/>
      <c r="J3" s="241"/>
      <c r="K3" s="184" t="s">
        <v>78</v>
      </c>
      <c r="L3" s="245"/>
      <c r="M3" s="365"/>
      <c r="N3" s="237"/>
      <c r="O3" s="237"/>
      <c r="P3" s="237"/>
      <c r="Q3" s="89" t="s">
        <v>1</v>
      </c>
      <c r="R3" s="366"/>
      <c r="S3" s="239"/>
      <c r="T3" s="239"/>
    </row>
    <row r="4" spans="1:20" ht="16.7" customHeight="1" x14ac:dyDescent="0.2">
      <c r="A4" s="184" t="s">
        <v>72</v>
      </c>
      <c r="B4" s="245"/>
      <c r="C4" s="240"/>
      <c r="D4" s="241"/>
      <c r="E4" s="241"/>
      <c r="F4" s="241"/>
      <c r="G4" s="241"/>
      <c r="H4" s="241"/>
      <c r="I4" s="241"/>
      <c r="J4" s="241"/>
      <c r="K4" s="184" t="s">
        <v>70</v>
      </c>
      <c r="L4" s="245"/>
      <c r="M4" s="240"/>
      <c r="N4" s="241"/>
      <c r="O4" s="241"/>
      <c r="P4" s="241"/>
      <c r="Q4" s="241"/>
      <c r="R4" s="241"/>
      <c r="S4" s="241"/>
      <c r="T4" s="241"/>
    </row>
    <row r="5" spans="1:20" ht="16.7" customHeight="1" x14ac:dyDescent="0.2">
      <c r="A5" s="217" t="s">
        <v>88</v>
      </c>
      <c r="B5" s="360"/>
      <c r="C5" s="360"/>
      <c r="D5" s="360"/>
      <c r="E5" s="361"/>
      <c r="F5" s="362"/>
      <c r="G5" s="363"/>
      <c r="H5" s="363"/>
      <c r="I5" s="363"/>
      <c r="J5" s="363"/>
      <c r="K5" s="363"/>
      <c r="L5" s="363"/>
      <c r="M5" s="363"/>
      <c r="N5" s="363"/>
      <c r="O5" s="363"/>
      <c r="P5" s="363"/>
      <c r="Q5" s="363"/>
      <c r="R5" s="363"/>
      <c r="S5" s="363"/>
      <c r="T5" s="364"/>
    </row>
    <row r="6" spans="1:20" ht="10.7" customHeight="1" x14ac:dyDescent="0.2">
      <c r="A6" s="225"/>
      <c r="B6" s="226"/>
      <c r="C6" s="226"/>
      <c r="D6" s="226"/>
      <c r="E6" s="226"/>
      <c r="F6" s="226"/>
      <c r="G6" s="226"/>
      <c r="H6" s="226"/>
      <c r="I6" s="226"/>
      <c r="J6" s="226"/>
      <c r="K6" s="226"/>
      <c r="L6" s="226"/>
      <c r="M6" s="226"/>
      <c r="N6" s="226"/>
      <c r="O6" s="226"/>
      <c r="P6" s="226"/>
      <c r="Q6" s="226"/>
      <c r="R6" s="226"/>
      <c r="S6" s="226"/>
      <c r="T6" s="226"/>
    </row>
    <row r="7" spans="1:20" ht="15.2" customHeight="1" x14ac:dyDescent="0.2">
      <c r="A7" s="228" t="s">
        <v>74</v>
      </c>
      <c r="B7" s="229"/>
      <c r="C7" s="229"/>
      <c r="D7" s="229"/>
      <c r="E7" s="229"/>
      <c r="F7" s="229"/>
      <c r="G7" s="229"/>
      <c r="H7" s="229"/>
      <c r="I7" s="229"/>
      <c r="J7" s="229"/>
      <c r="K7" s="229"/>
      <c r="L7" s="229"/>
      <c r="M7" s="229"/>
      <c r="N7" s="229"/>
      <c r="O7" s="229"/>
      <c r="P7" s="229"/>
      <c r="Q7" s="229"/>
      <c r="R7" s="229"/>
      <c r="S7" s="229"/>
      <c r="T7" s="229"/>
    </row>
    <row r="8" spans="1:20" ht="15.95" customHeight="1" x14ac:dyDescent="0.2">
      <c r="A8" s="231" t="s">
        <v>60</v>
      </c>
      <c r="B8" s="232"/>
      <c r="C8" s="231" t="s">
        <v>41</v>
      </c>
      <c r="D8" s="232"/>
      <c r="E8" s="233"/>
      <c r="F8" s="232"/>
      <c r="G8" s="232"/>
      <c r="H8" s="233" t="s">
        <v>38</v>
      </c>
      <c r="I8" s="232"/>
      <c r="J8" s="232"/>
      <c r="K8" s="95" t="s">
        <v>60</v>
      </c>
      <c r="L8" s="231" t="s">
        <v>79</v>
      </c>
      <c r="M8" s="232"/>
      <c r="N8" s="232"/>
      <c r="O8" s="231" t="s">
        <v>62</v>
      </c>
      <c r="P8" s="232"/>
      <c r="Q8" s="232"/>
      <c r="R8" s="95" t="s">
        <v>47</v>
      </c>
      <c r="S8" s="95" t="s">
        <v>22</v>
      </c>
      <c r="T8" s="95" t="s">
        <v>77</v>
      </c>
    </row>
    <row r="9" spans="1:20" ht="15.95" customHeight="1" x14ac:dyDescent="0.2">
      <c r="A9" s="214" t="s">
        <v>33</v>
      </c>
      <c r="B9" s="215"/>
      <c r="C9" s="216" t="s">
        <v>18</v>
      </c>
      <c r="D9" s="215"/>
      <c r="E9" s="216" t="s">
        <v>28</v>
      </c>
      <c r="F9" s="215"/>
      <c r="G9" s="215"/>
      <c r="H9" s="216" t="s">
        <v>32</v>
      </c>
      <c r="I9" s="215"/>
      <c r="J9" s="215"/>
      <c r="K9" s="93" t="s">
        <v>39</v>
      </c>
      <c r="L9" s="214" t="s">
        <v>59</v>
      </c>
      <c r="M9" s="215"/>
      <c r="N9" s="215"/>
      <c r="O9" s="214" t="s">
        <v>36</v>
      </c>
      <c r="P9" s="215"/>
      <c r="Q9" s="215"/>
      <c r="R9" s="93" t="s">
        <v>23</v>
      </c>
      <c r="S9" s="93" t="s">
        <v>82</v>
      </c>
      <c r="T9" s="93" t="s">
        <v>58</v>
      </c>
    </row>
    <row r="10" spans="1:20" ht="16.7" customHeight="1" x14ac:dyDescent="0.2">
      <c r="A10" s="236"/>
      <c r="B10" s="237"/>
      <c r="C10" s="238"/>
      <c r="D10" s="239"/>
      <c r="E10" s="240"/>
      <c r="F10" s="241"/>
      <c r="G10" s="241"/>
      <c r="H10" s="240"/>
      <c r="I10" s="241"/>
      <c r="J10" s="241"/>
      <c r="K10" s="99"/>
      <c r="L10" s="240"/>
      <c r="M10" s="241"/>
      <c r="N10" s="241"/>
      <c r="O10" s="242"/>
      <c r="P10" s="243"/>
      <c r="Q10" s="243"/>
      <c r="R10" s="40"/>
      <c r="S10" s="97"/>
      <c r="T10" s="99"/>
    </row>
    <row r="11" spans="1:20" ht="16.7" customHeight="1" x14ac:dyDescent="0.2">
      <c r="A11" s="236"/>
      <c r="B11" s="237"/>
      <c r="C11" s="238"/>
      <c r="D11" s="239"/>
      <c r="E11" s="240"/>
      <c r="F11" s="241"/>
      <c r="G11" s="241"/>
      <c r="H11" s="240"/>
      <c r="I11" s="241"/>
      <c r="J11" s="241"/>
      <c r="K11" s="99"/>
      <c r="L11" s="240"/>
      <c r="M11" s="241"/>
      <c r="N11" s="241"/>
      <c r="O11" s="242"/>
      <c r="P11" s="243"/>
      <c r="Q11" s="243"/>
      <c r="R11" s="40"/>
      <c r="S11" s="97"/>
      <c r="T11" s="99"/>
    </row>
    <row r="12" spans="1:20" ht="16.7" customHeight="1" x14ac:dyDescent="0.2">
      <c r="A12" s="236"/>
      <c r="B12" s="237"/>
      <c r="C12" s="238"/>
      <c r="D12" s="239"/>
      <c r="E12" s="240"/>
      <c r="F12" s="241"/>
      <c r="G12" s="241"/>
      <c r="H12" s="240"/>
      <c r="I12" s="241"/>
      <c r="J12" s="241"/>
      <c r="K12" s="99"/>
      <c r="L12" s="240"/>
      <c r="M12" s="241"/>
      <c r="N12" s="241"/>
      <c r="O12" s="242"/>
      <c r="P12" s="243"/>
      <c r="Q12" s="243"/>
      <c r="R12" s="40"/>
      <c r="S12" s="97"/>
      <c r="T12" s="99"/>
    </row>
    <row r="13" spans="1:20" ht="16.7" customHeight="1" x14ac:dyDescent="0.2">
      <c r="A13" s="236"/>
      <c r="B13" s="237"/>
      <c r="C13" s="238"/>
      <c r="D13" s="239"/>
      <c r="E13" s="240"/>
      <c r="F13" s="241"/>
      <c r="G13" s="241"/>
      <c r="H13" s="240"/>
      <c r="I13" s="241"/>
      <c r="J13" s="241"/>
      <c r="K13" s="99"/>
      <c r="L13" s="240"/>
      <c r="M13" s="241"/>
      <c r="N13" s="241"/>
      <c r="O13" s="242"/>
      <c r="P13" s="243"/>
      <c r="Q13" s="243"/>
      <c r="R13" s="40"/>
      <c r="S13" s="97"/>
      <c r="T13" s="99"/>
    </row>
    <row r="14" spans="1:20" ht="16.7" customHeight="1" x14ac:dyDescent="0.2">
      <c r="A14" s="236"/>
      <c r="B14" s="237"/>
      <c r="C14" s="238"/>
      <c r="D14" s="239"/>
      <c r="E14" s="240"/>
      <c r="F14" s="241"/>
      <c r="G14" s="241"/>
      <c r="H14" s="240"/>
      <c r="I14" s="241"/>
      <c r="J14" s="241"/>
      <c r="K14" s="99"/>
      <c r="L14" s="240"/>
      <c r="M14" s="241"/>
      <c r="N14" s="241"/>
      <c r="O14" s="242"/>
      <c r="P14" s="243"/>
      <c r="Q14" s="243"/>
      <c r="R14" s="40"/>
      <c r="S14" s="97"/>
      <c r="T14" s="99"/>
    </row>
    <row r="15" spans="1:20" ht="16.7" customHeight="1" x14ac:dyDescent="0.2">
      <c r="A15" s="236"/>
      <c r="B15" s="237"/>
      <c r="C15" s="238"/>
      <c r="D15" s="239"/>
      <c r="E15" s="240"/>
      <c r="F15" s="241"/>
      <c r="G15" s="241"/>
      <c r="H15" s="240"/>
      <c r="I15" s="241"/>
      <c r="J15" s="241"/>
      <c r="K15" s="99"/>
      <c r="L15" s="240"/>
      <c r="M15" s="241"/>
      <c r="N15" s="241"/>
      <c r="O15" s="242"/>
      <c r="P15" s="243"/>
      <c r="Q15" s="243"/>
      <c r="R15" s="40"/>
      <c r="S15" s="97"/>
      <c r="T15" s="99"/>
    </row>
    <row r="16" spans="1:20" ht="16.7" customHeight="1" x14ac:dyDescent="0.2">
      <c r="A16" s="236"/>
      <c r="B16" s="237"/>
      <c r="C16" s="238"/>
      <c r="D16" s="239"/>
      <c r="E16" s="240"/>
      <c r="F16" s="241"/>
      <c r="G16" s="241"/>
      <c r="H16" s="240"/>
      <c r="I16" s="241"/>
      <c r="J16" s="241"/>
      <c r="K16" s="99"/>
      <c r="L16" s="240"/>
      <c r="M16" s="241"/>
      <c r="N16" s="241"/>
      <c r="O16" s="242"/>
      <c r="P16" s="243"/>
      <c r="Q16" s="243"/>
      <c r="R16" s="40"/>
      <c r="S16" s="97"/>
      <c r="T16" s="99"/>
    </row>
    <row r="17" spans="1:20" ht="16.7" customHeight="1" x14ac:dyDescent="0.2">
      <c r="A17" s="236"/>
      <c r="B17" s="237"/>
      <c r="C17" s="238"/>
      <c r="D17" s="239"/>
      <c r="E17" s="240"/>
      <c r="F17" s="241"/>
      <c r="G17" s="241"/>
      <c r="H17" s="240"/>
      <c r="I17" s="241"/>
      <c r="J17" s="241"/>
      <c r="K17" s="99"/>
      <c r="L17" s="240"/>
      <c r="M17" s="241"/>
      <c r="N17" s="241"/>
      <c r="O17" s="242"/>
      <c r="P17" s="243"/>
      <c r="Q17" s="243"/>
      <c r="R17" s="40"/>
      <c r="S17" s="97"/>
      <c r="T17" s="99"/>
    </row>
    <row r="18" spans="1:20" ht="16.7" customHeight="1" x14ac:dyDescent="0.2">
      <c r="A18" s="236"/>
      <c r="B18" s="237"/>
      <c r="C18" s="238"/>
      <c r="D18" s="239"/>
      <c r="E18" s="240"/>
      <c r="F18" s="241"/>
      <c r="G18" s="241"/>
      <c r="H18" s="240"/>
      <c r="I18" s="241"/>
      <c r="J18" s="241"/>
      <c r="K18" s="99"/>
      <c r="L18" s="240"/>
      <c r="M18" s="241"/>
      <c r="N18" s="241"/>
      <c r="O18" s="242"/>
      <c r="P18" s="243"/>
      <c r="Q18" s="243"/>
      <c r="R18" s="40"/>
      <c r="S18" s="97"/>
      <c r="T18" s="99"/>
    </row>
    <row r="19" spans="1:20" ht="16.7" customHeight="1" x14ac:dyDescent="0.2">
      <c r="A19" s="236"/>
      <c r="B19" s="237"/>
      <c r="C19" s="238"/>
      <c r="D19" s="239"/>
      <c r="E19" s="240"/>
      <c r="F19" s="241"/>
      <c r="G19" s="241"/>
      <c r="H19" s="240"/>
      <c r="I19" s="241"/>
      <c r="J19" s="241"/>
      <c r="K19" s="99"/>
      <c r="L19" s="240"/>
      <c r="M19" s="241"/>
      <c r="N19" s="241"/>
      <c r="O19" s="242"/>
      <c r="P19" s="243"/>
      <c r="Q19" s="243"/>
      <c r="R19" s="40"/>
      <c r="S19" s="97"/>
      <c r="T19" s="99"/>
    </row>
    <row r="20" spans="1:20" ht="16.7" customHeight="1" x14ac:dyDescent="0.2">
      <c r="A20" s="236"/>
      <c r="B20" s="237"/>
      <c r="C20" s="238"/>
      <c r="D20" s="239"/>
      <c r="E20" s="240"/>
      <c r="F20" s="241"/>
      <c r="G20" s="241"/>
      <c r="H20" s="240"/>
      <c r="I20" s="241"/>
      <c r="J20" s="241"/>
      <c r="K20" s="99"/>
      <c r="L20" s="240"/>
      <c r="M20" s="241"/>
      <c r="N20" s="241"/>
      <c r="O20" s="242"/>
      <c r="P20" s="243"/>
      <c r="Q20" s="243"/>
      <c r="R20" s="40"/>
      <c r="S20" s="97"/>
      <c r="T20" s="99"/>
    </row>
    <row r="21" spans="1:20" ht="15.95" customHeight="1" x14ac:dyDescent="0.2">
      <c r="A21" s="244"/>
      <c r="B21" s="245"/>
      <c r="C21" s="245"/>
      <c r="D21" s="245"/>
      <c r="E21" s="245"/>
      <c r="F21" s="245"/>
      <c r="G21" s="245"/>
      <c r="H21" s="245"/>
      <c r="I21" s="245"/>
      <c r="J21" s="245"/>
      <c r="K21" s="245"/>
      <c r="L21" s="190" t="s">
        <v>27</v>
      </c>
      <c r="M21" s="246"/>
      <c r="N21" s="246"/>
      <c r="O21" s="247">
        <f>SUM(O9:Q20)</f>
        <v>0</v>
      </c>
      <c r="P21" s="248"/>
      <c r="Q21" s="248"/>
      <c r="R21" s="89" t="s">
        <v>27</v>
      </c>
      <c r="S21" s="98">
        <f>SUM(S9:S20)</f>
        <v>0</v>
      </c>
      <c r="T21" s="90"/>
    </row>
    <row r="22" spans="1:20" ht="15.95" customHeight="1" x14ac:dyDescent="0.2">
      <c r="A22" s="244"/>
      <c r="B22" s="245"/>
      <c r="C22" s="245"/>
      <c r="D22" s="245"/>
      <c r="E22" s="245"/>
      <c r="F22" s="245"/>
      <c r="G22" s="245"/>
      <c r="H22" s="245"/>
      <c r="I22" s="245"/>
      <c r="J22" s="245"/>
      <c r="K22" s="245"/>
      <c r="L22" s="190" t="s">
        <v>29</v>
      </c>
      <c r="M22" s="246"/>
      <c r="N22" s="246"/>
      <c r="O22" s="242"/>
      <c r="P22" s="243"/>
      <c r="Q22" s="243"/>
      <c r="R22" s="244"/>
      <c r="S22" s="245"/>
      <c r="T22" s="245"/>
    </row>
    <row r="23" spans="1:20" ht="9.9499999999999993" customHeight="1" x14ac:dyDescent="0.2">
      <c r="A23" s="225"/>
      <c r="B23" s="226"/>
      <c r="C23" s="226"/>
      <c r="D23" s="226"/>
      <c r="E23" s="226"/>
      <c r="F23" s="226"/>
      <c r="G23" s="226"/>
      <c r="H23" s="226"/>
      <c r="I23" s="226"/>
      <c r="J23" s="226"/>
      <c r="K23" s="226"/>
      <c r="L23" s="226"/>
      <c r="M23" s="226"/>
      <c r="N23" s="226"/>
      <c r="O23" s="226"/>
      <c r="P23" s="226"/>
      <c r="Q23" s="226"/>
      <c r="R23" s="226"/>
      <c r="S23" s="226"/>
      <c r="T23" s="226"/>
    </row>
    <row r="24" spans="1:20" ht="16.7" customHeight="1" x14ac:dyDescent="0.2">
      <c r="A24" s="265" t="s">
        <v>73</v>
      </c>
      <c r="B24" s="266"/>
      <c r="C24" s="266"/>
      <c r="D24" s="266"/>
      <c r="E24" s="266"/>
      <c r="F24" s="266"/>
      <c r="G24" s="266"/>
      <c r="H24" s="266"/>
      <c r="I24" s="266"/>
      <c r="J24" s="266"/>
      <c r="K24" s="266"/>
      <c r="L24" s="266"/>
      <c r="M24" s="266"/>
      <c r="N24" s="266"/>
      <c r="O24" s="267" t="s">
        <v>4</v>
      </c>
      <c r="P24" s="245"/>
      <c r="Q24" s="245"/>
      <c r="R24" s="91" t="s">
        <v>68</v>
      </c>
      <c r="S24" s="91" t="s">
        <v>0</v>
      </c>
      <c r="T24" s="91" t="s">
        <v>7</v>
      </c>
    </row>
    <row r="25" spans="1:20" ht="15.95" customHeight="1" x14ac:dyDescent="0.2">
      <c r="A25" s="252" t="s">
        <v>139</v>
      </c>
      <c r="B25" s="253"/>
      <c r="C25" s="253"/>
      <c r="D25" s="253"/>
      <c r="E25" s="253"/>
      <c r="F25" s="253"/>
      <c r="G25" s="253"/>
      <c r="H25" s="253"/>
      <c r="I25" s="253"/>
      <c r="J25" s="253"/>
      <c r="K25" s="253"/>
      <c r="L25" s="253"/>
      <c r="M25" s="253"/>
      <c r="N25" s="254"/>
      <c r="O25" s="242"/>
      <c r="P25" s="241"/>
      <c r="Q25" s="241"/>
      <c r="R25" s="92"/>
      <c r="S25" s="27">
        <f>+O25*R25</f>
        <v>0</v>
      </c>
      <c r="T25" s="7"/>
    </row>
    <row r="26" spans="1:20" ht="15.2" customHeight="1" x14ac:dyDescent="0.2">
      <c r="A26" s="252" t="s">
        <v>140</v>
      </c>
      <c r="B26" s="253"/>
      <c r="C26" s="253"/>
      <c r="D26" s="253"/>
      <c r="E26" s="253"/>
      <c r="F26" s="253"/>
      <c r="G26" s="253"/>
      <c r="H26" s="253"/>
      <c r="I26" s="253"/>
      <c r="J26" s="253"/>
      <c r="K26" s="253"/>
      <c r="L26" s="253"/>
      <c r="M26" s="253"/>
      <c r="N26" s="254"/>
      <c r="O26" s="242"/>
      <c r="P26" s="241"/>
      <c r="Q26" s="241"/>
      <c r="R26" s="92"/>
      <c r="S26" s="27">
        <f>+O26*R26</f>
        <v>0</v>
      </c>
      <c r="T26" s="7"/>
    </row>
    <row r="27" spans="1:20" ht="16.7" customHeight="1" x14ac:dyDescent="0.2">
      <c r="A27" s="252" t="s">
        <v>21</v>
      </c>
      <c r="B27" s="367"/>
      <c r="C27" s="367"/>
      <c r="D27" s="368" t="s">
        <v>24</v>
      </c>
      <c r="E27" s="246"/>
      <c r="F27" s="246"/>
      <c r="G27" s="246"/>
      <c r="H27" s="240"/>
      <c r="I27" s="241"/>
      <c r="J27" s="241"/>
      <c r="K27" s="241"/>
      <c r="L27" s="241"/>
      <c r="M27" s="241"/>
      <c r="N27" s="241"/>
      <c r="O27" s="242"/>
      <c r="P27" s="241"/>
      <c r="Q27" s="241"/>
      <c r="R27" s="9">
        <v>1</v>
      </c>
      <c r="S27" s="27">
        <f>+O27*R27</f>
        <v>0</v>
      </c>
      <c r="T27" s="7"/>
    </row>
    <row r="28" spans="1:20" ht="15.95" customHeight="1" x14ac:dyDescent="0.2">
      <c r="A28" s="244" t="s">
        <v>65</v>
      </c>
      <c r="B28" s="245"/>
      <c r="C28" s="245"/>
      <c r="D28" s="245"/>
      <c r="E28" s="245"/>
      <c r="F28" s="245"/>
      <c r="G28" s="245"/>
      <c r="H28" s="245"/>
      <c r="I28" s="245"/>
      <c r="J28" s="245"/>
      <c r="K28" s="245"/>
      <c r="L28" s="245"/>
      <c r="M28" s="245"/>
      <c r="N28" s="245"/>
      <c r="O28" s="242"/>
      <c r="P28" s="241"/>
      <c r="Q28" s="241"/>
      <c r="R28" s="92"/>
      <c r="S28" s="27">
        <f>+O28*R28</f>
        <v>0</v>
      </c>
      <c r="T28" s="7"/>
    </row>
    <row r="29" spans="1:20" ht="10.7" customHeight="1" x14ac:dyDescent="0.2">
      <c r="A29" s="225"/>
      <c r="B29" s="226"/>
      <c r="C29" s="226"/>
      <c r="D29" s="226"/>
      <c r="E29" s="226"/>
      <c r="F29" s="226"/>
      <c r="G29" s="226"/>
      <c r="H29" s="226"/>
      <c r="I29" s="226"/>
      <c r="J29" s="226"/>
      <c r="K29" s="226"/>
      <c r="L29" s="226"/>
      <c r="M29" s="226"/>
      <c r="N29" s="226"/>
      <c r="O29" s="226"/>
      <c r="P29" s="226"/>
      <c r="Q29" s="226"/>
      <c r="R29" s="226"/>
      <c r="S29" s="226"/>
      <c r="T29" s="226"/>
    </row>
    <row r="30" spans="1:20" ht="15.2" customHeight="1" x14ac:dyDescent="0.2">
      <c r="A30" s="265" t="s">
        <v>64</v>
      </c>
      <c r="B30" s="266"/>
      <c r="C30" s="266"/>
      <c r="D30" s="266"/>
      <c r="E30" s="266"/>
      <c r="F30" s="266"/>
      <c r="G30" s="266"/>
      <c r="H30" s="231"/>
      <c r="I30" s="232"/>
      <c r="J30" s="232"/>
      <c r="K30" s="95"/>
      <c r="L30" s="95"/>
      <c r="M30" s="267" t="s">
        <v>127</v>
      </c>
      <c r="N30" s="245"/>
      <c r="O30" s="245"/>
      <c r="P30" s="245"/>
      <c r="Q30" s="245"/>
      <c r="R30" s="245"/>
      <c r="S30" s="267" t="s">
        <v>0</v>
      </c>
      <c r="T30" s="267" t="s">
        <v>7</v>
      </c>
    </row>
    <row r="31" spans="1:20" ht="14.45" customHeight="1" x14ac:dyDescent="0.2">
      <c r="A31" s="266"/>
      <c r="B31" s="266"/>
      <c r="C31" s="266"/>
      <c r="D31" s="266"/>
      <c r="E31" s="266"/>
      <c r="F31" s="266"/>
      <c r="G31" s="266"/>
      <c r="H31" s="216" t="s">
        <v>8</v>
      </c>
      <c r="I31" s="215"/>
      <c r="J31" s="215"/>
      <c r="K31" s="93" t="s">
        <v>61</v>
      </c>
      <c r="L31" s="93" t="s">
        <v>68</v>
      </c>
      <c r="M31" s="267" t="s">
        <v>51</v>
      </c>
      <c r="N31" s="245"/>
      <c r="O31" s="267" t="s">
        <v>34</v>
      </c>
      <c r="P31" s="245"/>
      <c r="Q31" s="245"/>
      <c r="R31" s="91" t="s">
        <v>37</v>
      </c>
      <c r="S31" s="245"/>
      <c r="T31" s="245"/>
    </row>
    <row r="32" spans="1:20" ht="25.5" customHeight="1" x14ac:dyDescent="0.2">
      <c r="A32" s="244" t="s">
        <v>142</v>
      </c>
      <c r="B32" s="245"/>
      <c r="C32" s="245"/>
      <c r="D32" s="245"/>
      <c r="E32" s="245"/>
      <c r="F32" s="245"/>
      <c r="G32" s="245"/>
      <c r="H32" s="280" t="s">
        <v>6</v>
      </c>
      <c r="I32" s="369"/>
      <c r="J32" s="369"/>
      <c r="K32" s="97"/>
      <c r="L32" s="9">
        <v>289</v>
      </c>
      <c r="M32" s="370"/>
      <c r="N32" s="371"/>
      <c r="O32" s="372"/>
      <c r="P32" s="241"/>
      <c r="Q32" s="241"/>
      <c r="R32" s="92"/>
      <c r="S32" s="27">
        <f>IF(((+K32*L32)-O32-R32)&lt;0,0,((+K32*L32)-O32-R32-M32))</f>
        <v>0</v>
      </c>
      <c r="T32" s="7"/>
    </row>
    <row r="33" spans="1:20" ht="25.5" customHeight="1" x14ac:dyDescent="0.2">
      <c r="A33" s="244" t="s">
        <v>143</v>
      </c>
      <c r="B33" s="245"/>
      <c r="C33" s="245"/>
      <c r="D33" s="245"/>
      <c r="E33" s="245"/>
      <c r="F33" s="245"/>
      <c r="G33" s="245"/>
      <c r="H33" s="280" t="s">
        <v>6</v>
      </c>
      <c r="I33" s="369"/>
      <c r="J33" s="369"/>
      <c r="K33" s="97"/>
      <c r="L33" s="9">
        <v>537</v>
      </c>
      <c r="M33" s="370"/>
      <c r="N33" s="371"/>
      <c r="O33" s="372"/>
      <c r="P33" s="241"/>
      <c r="Q33" s="241"/>
      <c r="R33" s="92"/>
      <c r="S33" s="27">
        <f>IF(((+K33*L33)-O33-R33)&lt;0,0,((+K33*L33)-O33-R33-M33))</f>
        <v>0</v>
      </c>
      <c r="T33" s="7"/>
    </row>
    <row r="34" spans="1:20" ht="15.95" customHeight="1" x14ac:dyDescent="0.2">
      <c r="A34" s="244" t="s">
        <v>128</v>
      </c>
      <c r="B34" s="245"/>
      <c r="C34" s="245"/>
      <c r="D34" s="245"/>
      <c r="E34" s="245"/>
      <c r="F34" s="245"/>
      <c r="G34" s="245"/>
      <c r="H34" s="240"/>
      <c r="I34" s="241"/>
      <c r="J34" s="241"/>
      <c r="K34" s="97"/>
      <c r="L34" s="92"/>
      <c r="M34" s="372"/>
      <c r="N34" s="241"/>
      <c r="O34" s="372"/>
      <c r="P34" s="241"/>
      <c r="Q34" s="241"/>
      <c r="R34" s="92"/>
      <c r="S34" s="27">
        <f>IF(((+K34*L34)-O34-R34)&lt;0,0,((+K34*L34)-O34-R34-M34))</f>
        <v>0</v>
      </c>
      <c r="T34" s="7"/>
    </row>
    <row r="35" spans="1:20" ht="15.95" customHeight="1" x14ac:dyDescent="0.2">
      <c r="A35" s="244" t="s">
        <v>144</v>
      </c>
      <c r="B35" s="245"/>
      <c r="C35" s="245"/>
      <c r="D35" s="245"/>
      <c r="E35" s="245"/>
      <c r="F35" s="245"/>
      <c r="G35" s="245"/>
      <c r="H35" s="240"/>
      <c r="I35" s="241"/>
      <c r="J35" s="241"/>
      <c r="K35" s="97"/>
      <c r="L35" s="92"/>
      <c r="M35" s="372"/>
      <c r="N35" s="241"/>
      <c r="O35" s="372"/>
      <c r="P35" s="241"/>
      <c r="Q35" s="241"/>
      <c r="R35" s="92"/>
      <c r="S35" s="27">
        <f>IF(((+K35*L35)-O35-R35)&lt;0,0,((+K35*L35)-O35-R35-M35))</f>
        <v>0</v>
      </c>
      <c r="T35" s="7"/>
    </row>
    <row r="36" spans="1:20" ht="14.45" customHeight="1" x14ac:dyDescent="0.2">
      <c r="A36" s="284" t="s">
        <v>129</v>
      </c>
      <c r="B36" s="285"/>
      <c r="C36" s="285"/>
      <c r="D36" s="285"/>
      <c r="E36" s="285"/>
      <c r="F36" s="285"/>
      <c r="G36" s="285"/>
      <c r="H36" s="285"/>
      <c r="I36" s="285"/>
      <c r="J36" s="285"/>
      <c r="K36" s="285"/>
      <c r="L36" s="285"/>
      <c r="M36" s="285"/>
      <c r="N36" s="285"/>
      <c r="O36" s="285"/>
      <c r="P36" s="285"/>
      <c r="Q36" s="285"/>
      <c r="R36" s="285"/>
      <c r="S36" s="285"/>
      <c r="T36" s="285"/>
    </row>
    <row r="37" spans="1:20" ht="13.7" customHeight="1" x14ac:dyDescent="0.2">
      <c r="A37" s="286" t="s">
        <v>86</v>
      </c>
      <c r="B37" s="287"/>
      <c r="C37" s="287"/>
      <c r="D37" s="287"/>
      <c r="E37" s="287"/>
      <c r="F37" s="287"/>
      <c r="G37" s="287"/>
      <c r="H37" s="287"/>
      <c r="I37" s="287"/>
      <c r="J37" s="287"/>
      <c r="K37" s="287"/>
      <c r="L37" s="287"/>
      <c r="M37" s="287"/>
      <c r="N37" s="287"/>
      <c r="O37" s="287"/>
      <c r="P37" s="287"/>
      <c r="Q37" s="287"/>
      <c r="R37" s="287"/>
      <c r="S37" s="287"/>
      <c r="T37" s="287"/>
    </row>
    <row r="38" spans="1:20" ht="25.5" customHeight="1" x14ac:dyDescent="0.2">
      <c r="A38" s="288" t="s">
        <v>145</v>
      </c>
      <c r="B38" s="215"/>
      <c r="C38" s="215"/>
      <c r="D38" s="215"/>
      <c r="E38" s="215"/>
      <c r="F38" s="215"/>
      <c r="G38" s="215"/>
      <c r="H38" s="215"/>
      <c r="I38" s="215"/>
      <c r="J38" s="215"/>
      <c r="K38" s="215"/>
      <c r="L38" s="215"/>
      <c r="M38" s="215"/>
      <c r="N38" s="215"/>
      <c r="O38" s="215"/>
      <c r="P38" s="215"/>
      <c r="Q38" s="215"/>
      <c r="R38" s="215"/>
      <c r="S38" s="215"/>
      <c r="T38" s="215"/>
    </row>
    <row r="39" spans="1:20" ht="8.4499999999999993" customHeight="1" x14ac:dyDescent="0.2">
      <c r="A39" s="225"/>
      <c r="B39" s="226"/>
      <c r="C39" s="226"/>
      <c r="D39" s="226"/>
      <c r="E39" s="226"/>
      <c r="F39" s="226"/>
      <c r="G39" s="226"/>
      <c r="H39" s="226"/>
      <c r="I39" s="226"/>
      <c r="J39" s="226"/>
      <c r="K39" s="226"/>
      <c r="L39" s="226"/>
      <c r="M39" s="226"/>
      <c r="N39" s="226"/>
      <c r="O39" s="226"/>
      <c r="P39" s="226"/>
      <c r="Q39" s="226"/>
      <c r="R39" s="226"/>
      <c r="S39" s="226"/>
      <c r="T39" s="226"/>
    </row>
    <row r="40" spans="1:20" ht="16.7" customHeight="1" x14ac:dyDescent="0.2">
      <c r="A40" s="289" t="s">
        <v>106</v>
      </c>
      <c r="B40" s="290"/>
      <c r="C40" s="290"/>
      <c r="D40" s="290"/>
      <c r="E40" s="290"/>
      <c r="F40" s="290"/>
      <c r="G40" s="290"/>
      <c r="H40" s="290"/>
      <c r="I40" s="290"/>
      <c r="J40" s="290"/>
      <c r="K40" s="290"/>
      <c r="L40" s="290"/>
      <c r="M40" s="290"/>
      <c r="N40" s="290"/>
      <c r="O40" s="290"/>
      <c r="P40" s="290"/>
      <c r="Q40" s="290"/>
      <c r="R40" s="290"/>
      <c r="S40" s="290"/>
      <c r="T40" s="290"/>
    </row>
    <row r="41" spans="1:20" ht="15.95" customHeight="1" x14ac:dyDescent="0.2">
      <c r="A41" s="233" t="s">
        <v>31</v>
      </c>
      <c r="B41" s="232"/>
      <c r="C41" s="232"/>
      <c r="D41" s="232"/>
      <c r="E41" s="232"/>
      <c r="F41" s="232"/>
      <c r="G41" s="232"/>
      <c r="H41" s="232"/>
      <c r="I41" s="232"/>
      <c r="J41" s="232"/>
      <c r="K41" s="232"/>
      <c r="L41" s="232"/>
      <c r="M41" s="231" t="s">
        <v>54</v>
      </c>
      <c r="N41" s="232"/>
      <c r="O41" s="232"/>
      <c r="P41" s="232"/>
      <c r="Q41" s="232"/>
      <c r="R41" s="95" t="s">
        <v>55</v>
      </c>
      <c r="S41" s="95" t="s">
        <v>22</v>
      </c>
      <c r="T41" s="95" t="s">
        <v>5</v>
      </c>
    </row>
    <row r="42" spans="1:20" ht="15.2" customHeight="1" x14ac:dyDescent="0.2">
      <c r="A42" s="299" t="s">
        <v>16</v>
      </c>
      <c r="B42" s="215"/>
      <c r="C42" s="215"/>
      <c r="D42" s="215"/>
      <c r="E42" s="215"/>
      <c r="F42" s="215"/>
      <c r="G42" s="215"/>
      <c r="H42" s="215"/>
      <c r="I42" s="215"/>
      <c r="J42" s="215"/>
      <c r="K42" s="215"/>
      <c r="L42" s="215"/>
      <c r="M42" s="212" t="s">
        <v>17</v>
      </c>
      <c r="N42" s="300"/>
      <c r="O42" s="96" t="s">
        <v>2</v>
      </c>
      <c r="P42" s="374" t="s">
        <v>11</v>
      </c>
      <c r="Q42" s="229"/>
      <c r="R42" s="93" t="s">
        <v>45</v>
      </c>
      <c r="S42" s="93" t="s">
        <v>44</v>
      </c>
      <c r="T42" s="93" t="s">
        <v>58</v>
      </c>
    </row>
    <row r="43" spans="1:20" ht="16.7" customHeight="1" x14ac:dyDescent="0.2">
      <c r="A43" s="240"/>
      <c r="B43" s="241"/>
      <c r="C43" s="241"/>
      <c r="D43" s="241"/>
      <c r="E43" s="241"/>
      <c r="F43" s="241"/>
      <c r="G43" s="241"/>
      <c r="H43" s="241"/>
      <c r="I43" s="241"/>
      <c r="J43" s="241"/>
      <c r="K43" s="241"/>
      <c r="L43" s="241"/>
      <c r="M43" s="295"/>
      <c r="N43" s="296"/>
      <c r="O43" s="19" t="s">
        <v>2</v>
      </c>
      <c r="P43" s="297"/>
      <c r="Q43" s="373"/>
      <c r="R43" s="7"/>
      <c r="S43" s="92"/>
      <c r="T43" s="7"/>
    </row>
    <row r="44" spans="1:20" ht="16.7" customHeight="1" x14ac:dyDescent="0.2">
      <c r="A44" s="240"/>
      <c r="B44" s="241"/>
      <c r="C44" s="241"/>
      <c r="D44" s="241"/>
      <c r="E44" s="241"/>
      <c r="F44" s="241"/>
      <c r="G44" s="241"/>
      <c r="H44" s="241"/>
      <c r="I44" s="241"/>
      <c r="J44" s="241"/>
      <c r="K44" s="241"/>
      <c r="L44" s="241"/>
      <c r="M44" s="295"/>
      <c r="N44" s="296"/>
      <c r="O44" s="19" t="s">
        <v>2</v>
      </c>
      <c r="P44" s="297"/>
      <c r="Q44" s="373"/>
      <c r="R44" s="7"/>
      <c r="S44" s="92"/>
      <c r="T44" s="7"/>
    </row>
    <row r="45" spans="1:20" ht="16.7" customHeight="1" x14ac:dyDescent="0.2">
      <c r="A45" s="240"/>
      <c r="B45" s="241"/>
      <c r="C45" s="241"/>
      <c r="D45" s="241"/>
      <c r="E45" s="241"/>
      <c r="F45" s="241"/>
      <c r="G45" s="241"/>
      <c r="H45" s="241"/>
      <c r="I45" s="241"/>
      <c r="J45" s="241"/>
      <c r="K45" s="241"/>
      <c r="L45" s="241"/>
      <c r="M45" s="295"/>
      <c r="N45" s="296"/>
      <c r="O45" s="19" t="s">
        <v>2</v>
      </c>
      <c r="P45" s="297"/>
      <c r="Q45" s="373"/>
      <c r="R45" s="7"/>
      <c r="S45" s="92"/>
      <c r="T45" s="7"/>
    </row>
    <row r="46" spans="1:20" ht="16.7" customHeight="1" x14ac:dyDescent="0.2">
      <c r="A46" s="240"/>
      <c r="B46" s="241"/>
      <c r="C46" s="241"/>
      <c r="D46" s="241"/>
      <c r="E46" s="241"/>
      <c r="F46" s="241"/>
      <c r="G46" s="241"/>
      <c r="H46" s="241"/>
      <c r="I46" s="241"/>
      <c r="J46" s="241"/>
      <c r="K46" s="241"/>
      <c r="L46" s="241"/>
      <c r="M46" s="295"/>
      <c r="N46" s="296"/>
      <c r="O46" s="19" t="s">
        <v>2</v>
      </c>
      <c r="P46" s="297"/>
      <c r="Q46" s="373"/>
      <c r="R46" s="7"/>
      <c r="S46" s="92"/>
      <c r="T46" s="7"/>
    </row>
    <row r="47" spans="1:20" ht="10.7" customHeight="1" x14ac:dyDescent="0.2">
      <c r="A47" s="225"/>
      <c r="B47" s="226"/>
      <c r="C47" s="226"/>
      <c r="D47" s="226"/>
      <c r="E47" s="226"/>
      <c r="F47" s="226"/>
      <c r="G47" s="226"/>
      <c r="H47" s="226"/>
      <c r="I47" s="226"/>
      <c r="J47" s="226"/>
      <c r="K47" s="226"/>
      <c r="L47" s="226"/>
      <c r="M47" s="226"/>
      <c r="N47" s="226"/>
      <c r="O47" s="226"/>
      <c r="P47" s="226"/>
      <c r="Q47" s="226"/>
      <c r="R47" s="226"/>
      <c r="S47" s="226"/>
      <c r="T47" s="226"/>
    </row>
    <row r="48" spans="1:20" ht="15.95" customHeight="1" x14ac:dyDescent="0.2">
      <c r="A48" s="309" t="s">
        <v>52</v>
      </c>
      <c r="B48" s="310"/>
      <c r="C48" s="310"/>
      <c r="D48" s="310"/>
      <c r="E48" s="310"/>
      <c r="F48" s="310"/>
      <c r="G48" s="310"/>
      <c r="H48" s="310"/>
      <c r="I48" s="310"/>
      <c r="J48" s="310"/>
      <c r="K48" s="20"/>
      <c r="L48" s="88"/>
      <c r="M48" s="267" t="s">
        <v>95</v>
      </c>
      <c r="N48" s="245"/>
      <c r="O48" s="245"/>
      <c r="P48" s="245"/>
      <c r="Q48" s="245"/>
      <c r="R48" s="245"/>
      <c r="S48" s="95" t="s">
        <v>0</v>
      </c>
      <c r="T48" s="95" t="s">
        <v>7</v>
      </c>
    </row>
    <row r="49" spans="1:20" ht="16.7" customHeight="1" x14ac:dyDescent="0.2">
      <c r="A49" s="214" t="s">
        <v>93</v>
      </c>
      <c r="B49" s="215"/>
      <c r="C49" s="215"/>
      <c r="D49" s="216" t="s">
        <v>63</v>
      </c>
      <c r="E49" s="215"/>
      <c r="F49" s="215"/>
      <c r="G49" s="215"/>
      <c r="H49" s="215"/>
      <c r="I49" s="215"/>
      <c r="J49" s="215"/>
      <c r="K49" s="93" t="s">
        <v>61</v>
      </c>
      <c r="L49" s="93" t="s">
        <v>94</v>
      </c>
      <c r="M49" s="267" t="s">
        <v>51</v>
      </c>
      <c r="N49" s="245"/>
      <c r="O49" s="267" t="s">
        <v>34</v>
      </c>
      <c r="P49" s="245"/>
      <c r="Q49" s="245"/>
      <c r="R49" s="91" t="s">
        <v>37</v>
      </c>
      <c r="S49" s="93"/>
      <c r="T49" s="93"/>
    </row>
    <row r="50" spans="1:20" ht="15.95" customHeight="1" x14ac:dyDescent="0.2">
      <c r="A50" s="244" t="s">
        <v>9</v>
      </c>
      <c r="B50" s="245"/>
      <c r="C50" s="245"/>
      <c r="D50" s="7"/>
      <c r="E50" s="90" t="s">
        <v>6</v>
      </c>
      <c r="F50" s="7"/>
      <c r="G50" s="240"/>
      <c r="H50" s="241"/>
      <c r="I50" s="241"/>
      <c r="J50" s="241"/>
      <c r="K50" s="97"/>
      <c r="L50" s="92">
        <v>733</v>
      </c>
      <c r="M50" s="372"/>
      <c r="N50" s="241"/>
      <c r="O50" s="372"/>
      <c r="P50" s="241"/>
      <c r="Q50" s="241"/>
      <c r="R50" s="92"/>
      <c r="S50" s="27">
        <f>IF(((K50*L50)-M50-O50-R50)&lt;0,0,((K50*L50)-M50-O50-R50))</f>
        <v>0</v>
      </c>
      <c r="T50" s="7"/>
    </row>
    <row r="51" spans="1:20" ht="17.45" customHeight="1" x14ac:dyDescent="0.2">
      <c r="A51" s="244" t="s">
        <v>46</v>
      </c>
      <c r="B51" s="245"/>
      <c r="C51" s="245"/>
      <c r="D51" s="7"/>
      <c r="E51" s="90" t="s">
        <v>6</v>
      </c>
      <c r="F51" s="7"/>
      <c r="G51" s="240"/>
      <c r="H51" s="241"/>
      <c r="I51" s="241"/>
      <c r="J51" s="241"/>
      <c r="K51" s="97"/>
      <c r="L51" s="92">
        <v>315</v>
      </c>
      <c r="M51" s="372"/>
      <c r="N51" s="241"/>
      <c r="O51" s="372"/>
      <c r="P51" s="241"/>
      <c r="Q51" s="241"/>
      <c r="R51" s="92"/>
      <c r="S51" s="27">
        <f>IF(((K51*L51)-M51-O51-R51)&lt;0,0,((K51*L51)-M51-O51-R51))</f>
        <v>0</v>
      </c>
      <c r="T51" s="7"/>
    </row>
    <row r="52" spans="1:20" ht="15.95" customHeight="1" x14ac:dyDescent="0.2">
      <c r="A52" s="244" t="s">
        <v>57</v>
      </c>
      <c r="B52" s="245"/>
      <c r="C52" s="245"/>
      <c r="D52" s="7"/>
      <c r="E52" s="90" t="s">
        <v>6</v>
      </c>
      <c r="F52" s="7"/>
      <c r="G52" s="240"/>
      <c r="H52" s="241"/>
      <c r="I52" s="241"/>
      <c r="J52" s="241"/>
      <c r="K52" s="97"/>
      <c r="L52" s="92">
        <v>205</v>
      </c>
      <c r="M52" s="372"/>
      <c r="N52" s="241"/>
      <c r="O52" s="372"/>
      <c r="P52" s="241"/>
      <c r="Q52" s="241"/>
      <c r="R52" s="92"/>
      <c r="S52" s="27">
        <f>IF(((K52*L52)-M52-O52-R52)&lt;0,0,((K52*L52)-M52-O52-R52))</f>
        <v>0</v>
      </c>
      <c r="T52" s="7"/>
    </row>
    <row r="53" spans="1:20" ht="15.95" customHeight="1" x14ac:dyDescent="0.2">
      <c r="A53" s="240"/>
      <c r="B53" s="241"/>
      <c r="C53" s="241"/>
      <c r="D53" s="7"/>
      <c r="E53" s="90" t="s">
        <v>6</v>
      </c>
      <c r="F53" s="7"/>
      <c r="G53" s="240"/>
      <c r="H53" s="241"/>
      <c r="I53" s="241"/>
      <c r="J53" s="241"/>
      <c r="K53" s="97"/>
      <c r="L53" s="92"/>
      <c r="M53" s="372"/>
      <c r="N53" s="241"/>
      <c r="O53" s="372"/>
      <c r="P53" s="241"/>
      <c r="Q53" s="241"/>
      <c r="R53" s="92"/>
      <c r="S53" s="27">
        <f>IF(((K53*L53)-M53-O53-R53)&lt;0,0,((K53*L53)-M53-O53-R53))</f>
        <v>0</v>
      </c>
      <c r="T53" s="7"/>
    </row>
    <row r="54" spans="1:20" ht="14.45" customHeight="1" x14ac:dyDescent="0.2">
      <c r="A54" s="284" t="s">
        <v>96</v>
      </c>
      <c r="B54" s="285"/>
      <c r="C54" s="285"/>
      <c r="D54" s="285"/>
      <c r="E54" s="285"/>
      <c r="F54" s="285"/>
      <c r="G54" s="285"/>
      <c r="H54" s="285"/>
      <c r="I54" s="285"/>
      <c r="J54" s="285"/>
      <c r="K54" s="285"/>
      <c r="L54" s="285"/>
      <c r="M54" s="285"/>
      <c r="N54" s="285"/>
      <c r="O54" s="285"/>
      <c r="P54" s="285"/>
      <c r="Q54" s="285"/>
      <c r="R54" s="285"/>
      <c r="S54" s="285"/>
      <c r="T54" s="285"/>
    </row>
    <row r="55" spans="1:20" ht="13.7" customHeight="1" x14ac:dyDescent="0.2">
      <c r="A55" s="286" t="s">
        <v>97</v>
      </c>
      <c r="B55" s="287"/>
      <c r="C55" s="287"/>
      <c r="D55" s="287"/>
      <c r="E55" s="287"/>
      <c r="F55" s="287"/>
      <c r="G55" s="287"/>
      <c r="H55" s="287"/>
      <c r="I55" s="287"/>
      <c r="J55" s="287"/>
      <c r="K55" s="287"/>
      <c r="L55" s="287"/>
      <c r="M55" s="287"/>
      <c r="N55" s="287"/>
      <c r="O55" s="287"/>
      <c r="P55" s="287"/>
      <c r="Q55" s="287"/>
      <c r="R55" s="287"/>
      <c r="S55" s="287"/>
      <c r="T55" s="287"/>
    </row>
    <row r="56" spans="1:20" ht="13.7" customHeight="1" x14ac:dyDescent="0.2">
      <c r="A56" s="286" t="s">
        <v>146</v>
      </c>
      <c r="B56" s="287"/>
      <c r="C56" s="287"/>
      <c r="D56" s="287"/>
      <c r="E56" s="287"/>
      <c r="F56" s="287"/>
      <c r="G56" s="287"/>
      <c r="H56" s="287"/>
      <c r="I56" s="287"/>
      <c r="J56" s="287"/>
      <c r="K56" s="287"/>
      <c r="L56" s="287"/>
      <c r="M56" s="287"/>
      <c r="N56" s="287"/>
      <c r="O56" s="287"/>
      <c r="P56" s="287"/>
      <c r="Q56" s="287"/>
      <c r="R56" s="287"/>
      <c r="S56" s="287"/>
      <c r="T56" s="287"/>
    </row>
    <row r="57" spans="1:20" ht="14.45" customHeight="1" x14ac:dyDescent="0.2">
      <c r="A57" s="288" t="s">
        <v>87</v>
      </c>
      <c r="B57" s="215"/>
      <c r="C57" s="215"/>
      <c r="D57" s="215"/>
      <c r="E57" s="215"/>
      <c r="F57" s="215"/>
      <c r="G57" s="215"/>
      <c r="H57" s="215"/>
      <c r="I57" s="215"/>
      <c r="J57" s="215"/>
      <c r="K57" s="215"/>
      <c r="L57" s="215"/>
      <c r="M57" s="215"/>
      <c r="N57" s="215"/>
      <c r="O57" s="215"/>
      <c r="P57" s="215"/>
      <c r="Q57" s="215"/>
      <c r="R57" s="215"/>
      <c r="S57" s="215"/>
      <c r="T57" s="215"/>
    </row>
    <row r="58" spans="1:20" ht="10.7" customHeight="1" x14ac:dyDescent="0.2">
      <c r="A58" s="225"/>
      <c r="B58" s="226"/>
      <c r="C58" s="226"/>
      <c r="D58" s="226"/>
      <c r="E58" s="226"/>
      <c r="F58" s="226"/>
      <c r="G58" s="226"/>
      <c r="H58" s="226"/>
      <c r="I58" s="226"/>
      <c r="J58" s="226"/>
      <c r="K58" s="226"/>
      <c r="L58" s="226"/>
      <c r="M58" s="226"/>
      <c r="N58" s="226"/>
      <c r="O58" s="226"/>
      <c r="P58" s="226"/>
      <c r="Q58" s="226"/>
      <c r="R58" s="226"/>
      <c r="S58" s="226"/>
      <c r="T58" s="226"/>
    </row>
    <row r="59" spans="1:20" ht="16.7" customHeight="1" x14ac:dyDescent="0.2">
      <c r="A59" s="309" t="s">
        <v>3</v>
      </c>
      <c r="B59" s="309"/>
      <c r="C59" s="309"/>
      <c r="D59" s="309"/>
      <c r="E59" s="309"/>
      <c r="F59" s="309"/>
      <c r="G59" s="309"/>
      <c r="H59" s="309"/>
      <c r="I59" s="309"/>
      <c r="J59" s="309"/>
      <c r="K59" s="309"/>
      <c r="L59" s="309"/>
      <c r="M59" s="309"/>
      <c r="N59" s="309"/>
      <c r="O59" s="269" t="s">
        <v>61</v>
      </c>
      <c r="P59" s="245"/>
      <c r="Q59" s="245"/>
      <c r="R59" s="91" t="s">
        <v>68</v>
      </c>
      <c r="S59" s="91" t="s">
        <v>0</v>
      </c>
      <c r="T59" s="91" t="s">
        <v>7</v>
      </c>
    </row>
    <row r="60" spans="1:20" ht="16.7" customHeight="1" x14ac:dyDescent="0.2">
      <c r="A60" s="311" t="s">
        <v>141</v>
      </c>
      <c r="B60" s="311"/>
      <c r="C60" s="311"/>
      <c r="D60" s="311"/>
      <c r="E60" s="311"/>
      <c r="F60" s="311"/>
      <c r="G60" s="311"/>
      <c r="H60" s="311"/>
      <c r="I60" s="311"/>
      <c r="J60" s="311"/>
      <c r="K60" s="311"/>
      <c r="L60" s="311"/>
      <c r="M60" s="311"/>
      <c r="N60" s="311"/>
      <c r="O60" s="312"/>
      <c r="P60" s="313"/>
      <c r="Q60" s="313"/>
      <c r="R60" s="9">
        <v>430</v>
      </c>
      <c r="S60" s="27">
        <f>+O60*R60</f>
        <v>0</v>
      </c>
      <c r="T60" s="7"/>
    </row>
    <row r="61" spans="1:20" ht="12.2" customHeight="1" x14ac:dyDescent="0.2">
      <c r="A61" s="318"/>
      <c r="B61" s="279"/>
      <c r="C61" s="279"/>
      <c r="D61" s="279"/>
      <c r="E61" s="279"/>
      <c r="F61" s="279"/>
      <c r="G61" s="279"/>
      <c r="H61" s="279"/>
      <c r="I61" s="279"/>
      <c r="J61" s="279"/>
      <c r="K61" s="279"/>
      <c r="L61" s="279"/>
      <c r="M61" s="279"/>
      <c r="N61" s="279"/>
      <c r="O61" s="226"/>
      <c r="P61" s="226"/>
      <c r="Q61" s="226"/>
      <c r="R61" s="226"/>
      <c r="S61" s="226"/>
      <c r="T61" s="226"/>
    </row>
    <row r="62" spans="1:20" ht="15.2" customHeight="1" x14ac:dyDescent="0.2">
      <c r="A62" s="309" t="s">
        <v>49</v>
      </c>
      <c r="B62" s="310"/>
      <c r="C62" s="310"/>
      <c r="D62" s="310"/>
      <c r="E62" s="310"/>
      <c r="F62" s="310"/>
      <c r="G62" s="310"/>
      <c r="H62" s="310"/>
      <c r="I62" s="310"/>
      <c r="J62" s="310"/>
      <c r="K62" s="310"/>
      <c r="L62" s="310"/>
      <c r="M62" s="310"/>
      <c r="N62" s="310"/>
      <c r="O62" s="310"/>
      <c r="P62" s="310"/>
      <c r="Q62" s="310"/>
      <c r="R62" s="22" t="s">
        <v>47</v>
      </c>
      <c r="S62" s="95" t="s">
        <v>22</v>
      </c>
      <c r="T62" s="95" t="s">
        <v>5</v>
      </c>
    </row>
    <row r="63" spans="1:20" ht="15.95" customHeight="1" x14ac:dyDescent="0.2">
      <c r="A63" s="375" t="s">
        <v>76</v>
      </c>
      <c r="B63" s="215"/>
      <c r="C63" s="215"/>
      <c r="D63" s="215"/>
      <c r="E63" s="215"/>
      <c r="F63" s="215"/>
      <c r="G63" s="215"/>
      <c r="H63" s="215"/>
      <c r="I63" s="215"/>
      <c r="J63" s="215"/>
      <c r="K63" s="215"/>
      <c r="L63" s="215"/>
      <c r="M63" s="215"/>
      <c r="N63" s="215"/>
      <c r="O63" s="215"/>
      <c r="P63" s="215"/>
      <c r="Q63" s="215"/>
      <c r="R63" s="93" t="s">
        <v>45</v>
      </c>
      <c r="S63" s="93" t="s">
        <v>44</v>
      </c>
      <c r="T63" s="93" t="s">
        <v>58</v>
      </c>
    </row>
    <row r="64" spans="1:20" ht="16.7" customHeight="1" x14ac:dyDescent="0.2">
      <c r="A64" s="240"/>
      <c r="B64" s="241"/>
      <c r="C64" s="241"/>
      <c r="D64" s="241"/>
      <c r="E64" s="241"/>
      <c r="F64" s="241"/>
      <c r="G64" s="241"/>
      <c r="H64" s="241"/>
      <c r="I64" s="241"/>
      <c r="J64" s="241"/>
      <c r="K64" s="241"/>
      <c r="L64" s="241"/>
      <c r="M64" s="241"/>
      <c r="N64" s="241"/>
      <c r="O64" s="241"/>
      <c r="P64" s="241"/>
      <c r="Q64" s="241"/>
      <c r="R64" s="7"/>
      <c r="S64" s="92"/>
      <c r="T64" s="7"/>
    </row>
    <row r="65" spans="1:20" ht="16.7" customHeight="1" x14ac:dyDescent="0.2">
      <c r="A65" s="240"/>
      <c r="B65" s="241"/>
      <c r="C65" s="241"/>
      <c r="D65" s="241"/>
      <c r="E65" s="241"/>
      <c r="F65" s="241"/>
      <c r="G65" s="241"/>
      <c r="H65" s="241"/>
      <c r="I65" s="241"/>
      <c r="J65" s="241"/>
      <c r="K65" s="241"/>
      <c r="L65" s="241"/>
      <c r="M65" s="241"/>
      <c r="N65" s="241"/>
      <c r="O65" s="241"/>
      <c r="P65" s="241"/>
      <c r="Q65" s="241"/>
      <c r="R65" s="7"/>
      <c r="S65" s="92"/>
      <c r="T65" s="7"/>
    </row>
    <row r="66" spans="1:20" ht="16.7" customHeight="1" x14ac:dyDescent="0.2">
      <c r="A66" s="240"/>
      <c r="B66" s="241"/>
      <c r="C66" s="241"/>
      <c r="D66" s="241"/>
      <c r="E66" s="241"/>
      <c r="F66" s="241"/>
      <c r="G66" s="241"/>
      <c r="H66" s="241"/>
      <c r="I66" s="241"/>
      <c r="J66" s="241"/>
      <c r="K66" s="241"/>
      <c r="L66" s="241"/>
      <c r="M66" s="241"/>
      <c r="N66" s="241"/>
      <c r="O66" s="241"/>
      <c r="P66" s="241"/>
      <c r="Q66" s="241"/>
      <c r="R66" s="7"/>
      <c r="S66" s="92"/>
      <c r="T66" s="7"/>
    </row>
    <row r="67" spans="1:20" ht="16.7" customHeight="1" x14ac:dyDescent="0.2">
      <c r="A67" s="240"/>
      <c r="B67" s="241"/>
      <c r="C67" s="241"/>
      <c r="D67" s="241"/>
      <c r="E67" s="241"/>
      <c r="F67" s="241"/>
      <c r="G67" s="241"/>
      <c r="H67" s="241"/>
      <c r="I67" s="241"/>
      <c r="J67" s="241"/>
      <c r="K67" s="241"/>
      <c r="L67" s="241"/>
      <c r="M67" s="241"/>
      <c r="N67" s="241"/>
      <c r="O67" s="241"/>
      <c r="P67" s="241"/>
      <c r="Q67" s="241"/>
      <c r="R67" s="7"/>
      <c r="S67" s="92"/>
      <c r="T67" s="7"/>
    </row>
    <row r="68" spans="1:20" ht="9.1999999999999993" customHeight="1" x14ac:dyDescent="0.2">
      <c r="A68" s="333"/>
      <c r="B68" s="246"/>
      <c r="C68" s="246"/>
      <c r="D68" s="246"/>
      <c r="E68" s="246"/>
      <c r="F68" s="246"/>
      <c r="G68" s="246"/>
      <c r="H68" s="246"/>
      <c r="I68" s="246"/>
      <c r="J68" s="246"/>
      <c r="K68" s="246"/>
      <c r="L68" s="246"/>
      <c r="M68" s="246"/>
      <c r="N68" s="246"/>
      <c r="O68" s="246"/>
      <c r="P68" s="246"/>
      <c r="Q68" s="246"/>
      <c r="R68" s="246"/>
      <c r="S68" s="246"/>
      <c r="T68" s="246"/>
    </row>
    <row r="69" spans="1:20" ht="18.2" customHeight="1" x14ac:dyDescent="0.2">
      <c r="A69" s="184" t="s">
        <v>30</v>
      </c>
      <c r="B69" s="245"/>
      <c r="C69" s="245"/>
      <c r="D69" s="245"/>
      <c r="E69" s="245"/>
      <c r="F69" s="245"/>
      <c r="G69" s="245"/>
      <c r="H69" s="245"/>
      <c r="I69" s="245"/>
      <c r="J69" s="245"/>
      <c r="K69" s="245"/>
      <c r="L69" s="245"/>
      <c r="M69" s="245"/>
      <c r="N69" s="245"/>
      <c r="O69" s="245"/>
      <c r="P69" s="245"/>
      <c r="Q69" s="245"/>
      <c r="R69" s="245"/>
      <c r="S69" s="29">
        <f>+S21+SUM(S25:S28)+SUM(S32:S35)+SUM(S50:S53)+S60+SUM(S43:S46)+SUM(S64:S67)</f>
        <v>0</v>
      </c>
      <c r="T69" s="90"/>
    </row>
    <row r="70" spans="1:20" ht="15.95" customHeight="1" x14ac:dyDescent="0.2">
      <c r="A70" s="244" t="s">
        <v>69</v>
      </c>
      <c r="B70" s="245"/>
      <c r="C70" s="245"/>
      <c r="D70" s="245"/>
      <c r="E70" s="245"/>
      <c r="F70" s="240"/>
      <c r="G70" s="241"/>
      <c r="H70" s="241"/>
      <c r="I70" s="241"/>
      <c r="J70" s="241"/>
      <c r="K70" s="241"/>
      <c r="L70" s="241"/>
      <c r="M70" s="241"/>
      <c r="N70" s="241"/>
      <c r="O70" s="241"/>
      <c r="P70" s="241"/>
      <c r="Q70" s="241"/>
      <c r="R70" s="241"/>
      <c r="S70" s="92"/>
      <c r="T70" s="7"/>
    </row>
    <row r="71" spans="1:20" ht="16.7" customHeight="1" x14ac:dyDescent="0.2">
      <c r="A71" s="244" t="s">
        <v>43</v>
      </c>
      <c r="B71" s="245"/>
      <c r="C71" s="245"/>
      <c r="D71" s="245"/>
      <c r="E71" s="245"/>
      <c r="F71" s="240"/>
      <c r="G71" s="241"/>
      <c r="H71" s="241"/>
      <c r="I71" s="241"/>
      <c r="J71" s="241"/>
      <c r="K71" s="241"/>
      <c r="L71" s="241"/>
      <c r="M71" s="241"/>
      <c r="N71" s="241"/>
      <c r="O71" s="241"/>
      <c r="P71" s="241"/>
      <c r="Q71" s="241"/>
      <c r="R71" s="241"/>
      <c r="S71" s="92"/>
      <c r="T71" s="7"/>
    </row>
    <row r="72" spans="1:20" ht="17.45" customHeight="1" x14ac:dyDescent="0.2">
      <c r="A72" s="326" t="s">
        <v>124</v>
      </c>
      <c r="B72" s="245"/>
      <c r="C72" s="245"/>
      <c r="D72" s="245"/>
      <c r="E72" s="245"/>
      <c r="F72" s="245"/>
      <c r="G72" s="245"/>
      <c r="H72" s="245"/>
      <c r="I72" s="245"/>
      <c r="J72" s="245"/>
      <c r="K72" s="245"/>
      <c r="L72" s="245"/>
      <c r="M72" s="245"/>
      <c r="N72" s="245"/>
      <c r="O72" s="245"/>
      <c r="P72" s="245"/>
      <c r="Q72" s="245"/>
      <c r="R72" s="245"/>
      <c r="S72" s="28">
        <f>+S69-SUM(S70:S71)</f>
        <v>0</v>
      </c>
      <c r="T72" s="90"/>
    </row>
    <row r="73" spans="1:20" ht="10.7" customHeight="1" x14ac:dyDescent="0.2">
      <c r="A73" s="333"/>
      <c r="B73" s="246"/>
      <c r="C73" s="246"/>
      <c r="D73" s="246"/>
      <c r="E73" s="246"/>
      <c r="F73" s="246"/>
      <c r="G73" s="246"/>
      <c r="H73" s="246"/>
      <c r="I73" s="246"/>
      <c r="J73" s="246"/>
      <c r="K73" s="246"/>
      <c r="L73" s="246"/>
      <c r="M73" s="246"/>
      <c r="N73" s="262"/>
      <c r="O73" s="246"/>
      <c r="P73" s="246"/>
      <c r="Q73" s="246"/>
      <c r="R73" s="246"/>
      <c r="S73" s="246"/>
      <c r="T73" s="246"/>
    </row>
    <row r="74" spans="1:20" ht="16.7" customHeight="1" x14ac:dyDescent="0.2">
      <c r="A74" s="10"/>
      <c r="B74" s="386" t="s">
        <v>35</v>
      </c>
      <c r="C74" s="387"/>
      <c r="D74" s="387"/>
      <c r="E74" s="387"/>
      <c r="F74" s="387"/>
      <c r="G74" s="387"/>
      <c r="H74" s="387"/>
      <c r="I74" s="387"/>
      <c r="J74" s="387"/>
      <c r="K74" s="387"/>
      <c r="L74" s="387"/>
      <c r="M74" s="388"/>
      <c r="N74" s="102"/>
      <c r="O74" s="378" t="s">
        <v>75</v>
      </c>
      <c r="P74" s="379"/>
      <c r="Q74" s="379"/>
      <c r="R74" s="379"/>
      <c r="S74" s="379"/>
      <c r="T74" s="379"/>
    </row>
    <row r="75" spans="1:20" ht="16.7" customHeight="1" x14ac:dyDescent="0.2">
      <c r="A75" s="10"/>
      <c r="B75" s="380" t="s">
        <v>42</v>
      </c>
      <c r="C75" s="379"/>
      <c r="D75" s="10"/>
      <c r="E75" s="381" t="s">
        <v>12</v>
      </c>
      <c r="F75" s="382"/>
      <c r="G75" s="382"/>
      <c r="H75" s="383"/>
      <c r="I75" s="384"/>
      <c r="J75" s="384"/>
      <c r="K75" s="384"/>
      <c r="L75" s="384"/>
      <c r="M75" s="385"/>
      <c r="N75" s="101"/>
      <c r="O75" s="380" t="s">
        <v>50</v>
      </c>
      <c r="P75" s="379"/>
      <c r="Q75" s="379"/>
      <c r="R75" s="379"/>
      <c r="S75" s="379"/>
      <c r="T75" s="379"/>
    </row>
    <row r="76" spans="1:20" ht="9.9499999999999993" customHeight="1" x14ac:dyDescent="0.2">
      <c r="A76" s="333"/>
      <c r="B76" s="246"/>
      <c r="C76" s="246"/>
      <c r="D76" s="246"/>
      <c r="E76" s="246"/>
      <c r="F76" s="246"/>
      <c r="G76" s="246"/>
      <c r="H76" s="229"/>
      <c r="I76" s="229"/>
      <c r="J76" s="229"/>
      <c r="K76" s="229"/>
      <c r="L76" s="229"/>
      <c r="M76" s="229"/>
      <c r="N76" s="246"/>
      <c r="O76" s="246"/>
      <c r="P76" s="246"/>
      <c r="Q76" s="246"/>
      <c r="R76" s="246"/>
      <c r="S76" s="246"/>
      <c r="T76" s="246"/>
    </row>
    <row r="77" spans="1:20" ht="15.95" customHeight="1" x14ac:dyDescent="0.2">
      <c r="A77" s="377" t="s">
        <v>33</v>
      </c>
      <c r="B77" s="232"/>
      <c r="C77" s="232"/>
      <c r="D77" s="232"/>
      <c r="E77" s="377" t="s">
        <v>56</v>
      </c>
      <c r="F77" s="232"/>
      <c r="G77" s="232"/>
      <c r="H77" s="232"/>
      <c r="I77" s="232"/>
      <c r="J77" s="232"/>
      <c r="K77" s="232"/>
      <c r="L77" s="377" t="s">
        <v>25</v>
      </c>
      <c r="M77" s="232"/>
      <c r="N77" s="232"/>
      <c r="O77" s="232"/>
      <c r="P77" s="232"/>
      <c r="Q77" s="232"/>
      <c r="R77" s="232"/>
      <c r="S77" s="232"/>
      <c r="T77" s="232"/>
    </row>
    <row r="78" spans="1:20" ht="33.200000000000003" customHeight="1" x14ac:dyDescent="0.2">
      <c r="A78" s="355"/>
      <c r="B78" s="355"/>
      <c r="C78" s="355"/>
      <c r="D78" s="355"/>
      <c r="E78" s="355"/>
      <c r="F78" s="355"/>
      <c r="G78" s="355"/>
      <c r="H78" s="355"/>
      <c r="I78" s="355"/>
      <c r="J78" s="355"/>
      <c r="K78" s="355"/>
      <c r="L78" s="355"/>
      <c r="M78" s="355"/>
      <c r="N78" s="355"/>
      <c r="O78" s="355"/>
      <c r="P78" s="355"/>
      <c r="Q78" s="355"/>
      <c r="R78" s="355"/>
      <c r="S78" s="355"/>
      <c r="T78" s="355"/>
    </row>
    <row r="79" spans="1:20" ht="12.95" customHeight="1" x14ac:dyDescent="0.2">
      <c r="A79" s="376"/>
      <c r="B79" s="226"/>
      <c r="C79" s="226"/>
      <c r="D79" s="226"/>
      <c r="E79" s="226"/>
      <c r="F79" s="226"/>
      <c r="G79" s="226"/>
      <c r="H79" s="226"/>
      <c r="I79" s="226"/>
      <c r="J79" s="226"/>
      <c r="K79" s="226"/>
      <c r="L79" s="226"/>
      <c r="M79" s="226"/>
      <c r="N79" s="226"/>
      <c r="O79" s="226"/>
      <c r="P79" s="226"/>
      <c r="Q79" s="226"/>
      <c r="R79" s="226"/>
      <c r="S79" s="226"/>
      <c r="T79" s="226"/>
    </row>
  </sheetData>
  <sheetProtection sheet="1" objects="1" scenarios="1" formatCells="0" formatColumns="0" formatRows="0" insertColumns="0" insertRows="0" insertHyperlinks="0" deleteColumns="0" deleteRows="0" sort="0" autoFilter="0" pivotTables="0"/>
  <mergeCells count="226">
    <mergeCell ref="A79:T79"/>
    <mergeCell ref="A76:T76"/>
    <mergeCell ref="A77:D77"/>
    <mergeCell ref="E77:K77"/>
    <mergeCell ref="L77:T77"/>
    <mergeCell ref="A78:D78"/>
    <mergeCell ref="E78:K78"/>
    <mergeCell ref="L78:T78"/>
    <mergeCell ref="A72:R72"/>
    <mergeCell ref="A73:T73"/>
    <mergeCell ref="O74:T74"/>
    <mergeCell ref="B75:C75"/>
    <mergeCell ref="E75:G75"/>
    <mergeCell ref="O75:T75"/>
    <mergeCell ref="H75:M75"/>
    <mergeCell ref="B74:M74"/>
    <mergeCell ref="A69:R69"/>
    <mergeCell ref="A70:E70"/>
    <mergeCell ref="F70:R70"/>
    <mergeCell ref="A71:E71"/>
    <mergeCell ref="F71:R71"/>
    <mergeCell ref="A62:Q62"/>
    <mergeCell ref="A63:Q63"/>
    <mergeCell ref="A64:Q64"/>
    <mergeCell ref="A65:Q65"/>
    <mergeCell ref="A66:Q66"/>
    <mergeCell ref="A67:Q67"/>
    <mergeCell ref="O60:Q60"/>
    <mergeCell ref="A61:T61"/>
    <mergeCell ref="A56:T56"/>
    <mergeCell ref="A57:T57"/>
    <mergeCell ref="A58:T58"/>
    <mergeCell ref="O59:Q59"/>
    <mergeCell ref="A59:N59"/>
    <mergeCell ref="A60:N60"/>
    <mergeCell ref="A68:T68"/>
    <mergeCell ref="A53:C53"/>
    <mergeCell ref="G53:J53"/>
    <mergeCell ref="M53:N53"/>
    <mergeCell ref="O53:Q53"/>
    <mergeCell ref="A54:T54"/>
    <mergeCell ref="A55:T55"/>
    <mergeCell ref="A51:C51"/>
    <mergeCell ref="G51:J51"/>
    <mergeCell ref="M51:N51"/>
    <mergeCell ref="O51:Q51"/>
    <mergeCell ref="A52:C52"/>
    <mergeCell ref="G52:J52"/>
    <mergeCell ref="M52:N52"/>
    <mergeCell ref="O52:Q52"/>
    <mergeCell ref="A49:C49"/>
    <mergeCell ref="D49:J49"/>
    <mergeCell ref="M49:N49"/>
    <mergeCell ref="O49:Q49"/>
    <mergeCell ref="A50:C50"/>
    <mergeCell ref="G50:J50"/>
    <mergeCell ref="M50:N50"/>
    <mergeCell ref="O50:Q50"/>
    <mergeCell ref="A46:L46"/>
    <mergeCell ref="M46:N46"/>
    <mergeCell ref="P46:Q46"/>
    <mergeCell ref="A47:T47"/>
    <mergeCell ref="A48:J48"/>
    <mergeCell ref="M48:R48"/>
    <mergeCell ref="A44:L44"/>
    <mergeCell ref="M44:N44"/>
    <mergeCell ref="P44:Q44"/>
    <mergeCell ref="A45:L45"/>
    <mergeCell ref="M45:N45"/>
    <mergeCell ref="P45:Q45"/>
    <mergeCell ref="A42:L42"/>
    <mergeCell ref="M42:N42"/>
    <mergeCell ref="P42:Q42"/>
    <mergeCell ref="A43:L43"/>
    <mergeCell ref="M43:N43"/>
    <mergeCell ref="P43:Q43"/>
    <mergeCell ref="A37:T37"/>
    <mergeCell ref="A38:T38"/>
    <mergeCell ref="A39:T39"/>
    <mergeCell ref="A40:T40"/>
    <mergeCell ref="A41:L41"/>
    <mergeCell ref="M41:Q41"/>
    <mergeCell ref="A34:G34"/>
    <mergeCell ref="H34:J34"/>
    <mergeCell ref="M34:N34"/>
    <mergeCell ref="O34:Q34"/>
    <mergeCell ref="A35:G35"/>
    <mergeCell ref="H35:J35"/>
    <mergeCell ref="M35:N35"/>
    <mergeCell ref="O35:Q35"/>
    <mergeCell ref="A32:G32"/>
    <mergeCell ref="H32:J32"/>
    <mergeCell ref="M32:N32"/>
    <mergeCell ref="O32:Q32"/>
    <mergeCell ref="A33:G33"/>
    <mergeCell ref="H33:J33"/>
    <mergeCell ref="M33:N33"/>
    <mergeCell ref="O33:Q33"/>
    <mergeCell ref="A36:T36"/>
    <mergeCell ref="A28:N28"/>
    <mergeCell ref="O28:Q28"/>
    <mergeCell ref="A29:T29"/>
    <mergeCell ref="A30:G31"/>
    <mergeCell ref="H30:J30"/>
    <mergeCell ref="M30:R30"/>
    <mergeCell ref="S30:S31"/>
    <mergeCell ref="T30:T31"/>
    <mergeCell ref="H31:J31"/>
    <mergeCell ref="M31:N31"/>
    <mergeCell ref="O31:Q31"/>
    <mergeCell ref="A26:N26"/>
    <mergeCell ref="O26:Q26"/>
    <mergeCell ref="A27:C27"/>
    <mergeCell ref="D27:G27"/>
    <mergeCell ref="H27:N27"/>
    <mergeCell ref="O27:Q27"/>
    <mergeCell ref="R22:T22"/>
    <mergeCell ref="A23:T23"/>
    <mergeCell ref="A24:N24"/>
    <mergeCell ref="O24:Q24"/>
    <mergeCell ref="A25:N25"/>
    <mergeCell ref="O25:Q25"/>
    <mergeCell ref="A21:K21"/>
    <mergeCell ref="L21:N21"/>
    <mergeCell ref="O21:Q21"/>
    <mergeCell ref="A22:K22"/>
    <mergeCell ref="L22:N22"/>
    <mergeCell ref="O22:Q22"/>
    <mergeCell ref="A20:B20"/>
    <mergeCell ref="C20:D20"/>
    <mergeCell ref="E20:G20"/>
    <mergeCell ref="H20:J20"/>
    <mergeCell ref="L20:N20"/>
    <mergeCell ref="O20:Q20"/>
    <mergeCell ref="A19:B19"/>
    <mergeCell ref="C19:D19"/>
    <mergeCell ref="E19:G19"/>
    <mergeCell ref="H19:J19"/>
    <mergeCell ref="L19:N19"/>
    <mergeCell ref="O19:Q19"/>
    <mergeCell ref="A18:B18"/>
    <mergeCell ref="C18:D18"/>
    <mergeCell ref="E18:G18"/>
    <mergeCell ref="H18:J18"/>
    <mergeCell ref="L18:N18"/>
    <mergeCell ref="O18:Q18"/>
    <mergeCell ref="A17:B17"/>
    <mergeCell ref="C17:D17"/>
    <mergeCell ref="E17:G17"/>
    <mergeCell ref="H17:J17"/>
    <mergeCell ref="L17:N17"/>
    <mergeCell ref="O17:Q17"/>
    <mergeCell ref="A16:B16"/>
    <mergeCell ref="C16:D16"/>
    <mergeCell ref="E16:G16"/>
    <mergeCell ref="H16:J16"/>
    <mergeCell ref="L16:N16"/>
    <mergeCell ref="O16:Q16"/>
    <mergeCell ref="A15:B15"/>
    <mergeCell ref="C15:D15"/>
    <mergeCell ref="E15:G15"/>
    <mergeCell ref="H15:J15"/>
    <mergeCell ref="L15:N15"/>
    <mergeCell ref="O15:Q15"/>
    <mergeCell ref="A14:B14"/>
    <mergeCell ref="C14:D14"/>
    <mergeCell ref="E14:G14"/>
    <mergeCell ref="H14:J14"/>
    <mergeCell ref="L14:N14"/>
    <mergeCell ref="O14:Q14"/>
    <mergeCell ref="A13:B13"/>
    <mergeCell ref="C13:D13"/>
    <mergeCell ref="E13:G13"/>
    <mergeCell ref="H13:J13"/>
    <mergeCell ref="L13:N13"/>
    <mergeCell ref="O13:Q13"/>
    <mergeCell ref="A12:B12"/>
    <mergeCell ref="C12:D12"/>
    <mergeCell ref="E12:G12"/>
    <mergeCell ref="H12:J12"/>
    <mergeCell ref="L12:N12"/>
    <mergeCell ref="O12:Q12"/>
    <mergeCell ref="A11:B11"/>
    <mergeCell ref="C11:D11"/>
    <mergeCell ref="E11:G11"/>
    <mergeCell ref="H11:J11"/>
    <mergeCell ref="L11:N11"/>
    <mergeCell ref="O11:Q11"/>
    <mergeCell ref="A10:B10"/>
    <mergeCell ref="C10:D10"/>
    <mergeCell ref="E10:G10"/>
    <mergeCell ref="H10:J10"/>
    <mergeCell ref="L10:N10"/>
    <mergeCell ref="O10:Q10"/>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T1"/>
    <mergeCell ref="A2:B2"/>
    <mergeCell ref="C2:J2"/>
    <mergeCell ref="K2:L2"/>
    <mergeCell ref="M2:P2"/>
    <mergeCell ref="R2:T2"/>
    <mergeCell ref="A4:B4"/>
    <mergeCell ref="C4:J4"/>
    <mergeCell ref="K4:L4"/>
    <mergeCell ref="M4:T4"/>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81"/>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68" t="s">
        <v>13</v>
      </c>
      <c r="B1" s="353"/>
      <c r="C1" s="353"/>
      <c r="D1" s="353"/>
      <c r="E1" s="353"/>
      <c r="F1" s="353"/>
      <c r="G1" s="353"/>
      <c r="H1" s="353"/>
      <c r="I1" s="353"/>
      <c r="J1" s="353"/>
      <c r="K1" s="353"/>
      <c r="L1" s="353"/>
      <c r="M1" s="353"/>
      <c r="N1" s="353"/>
      <c r="O1" s="353"/>
      <c r="P1" s="353"/>
      <c r="Q1" s="353"/>
      <c r="R1" s="353"/>
      <c r="S1" s="353"/>
      <c r="T1" s="353"/>
    </row>
    <row r="2" spans="1:20" ht="16.7" customHeight="1" x14ac:dyDescent="0.2">
      <c r="A2" s="216" t="s">
        <v>116</v>
      </c>
      <c r="B2" s="215"/>
      <c r="C2" s="354" t="s">
        <v>60</v>
      </c>
      <c r="D2" s="355"/>
      <c r="E2" s="355"/>
      <c r="F2" s="355"/>
      <c r="G2" s="355"/>
      <c r="H2" s="355"/>
      <c r="I2" s="355"/>
      <c r="J2" s="355"/>
      <c r="K2" s="216" t="s">
        <v>48</v>
      </c>
      <c r="L2" s="215"/>
      <c r="M2" s="356"/>
      <c r="N2" s="357"/>
      <c r="O2" s="357"/>
      <c r="P2" s="357"/>
      <c r="Q2" s="74" t="s">
        <v>1</v>
      </c>
      <c r="R2" s="358"/>
      <c r="S2" s="359"/>
      <c r="T2" s="359"/>
    </row>
    <row r="3" spans="1:20" ht="16.7" customHeight="1" x14ac:dyDescent="0.2">
      <c r="A3" s="184" t="s">
        <v>80</v>
      </c>
      <c r="B3" s="245"/>
      <c r="C3" s="245"/>
      <c r="D3" s="245"/>
      <c r="E3" s="240"/>
      <c r="F3" s="241"/>
      <c r="G3" s="75" t="s">
        <v>14</v>
      </c>
      <c r="H3" s="240"/>
      <c r="I3" s="241"/>
      <c r="J3" s="241"/>
      <c r="K3" s="184" t="s">
        <v>78</v>
      </c>
      <c r="L3" s="245"/>
      <c r="M3" s="365"/>
      <c r="N3" s="237"/>
      <c r="O3" s="237"/>
      <c r="P3" s="237"/>
      <c r="Q3" s="75" t="s">
        <v>1</v>
      </c>
      <c r="R3" s="366"/>
      <c r="S3" s="239"/>
      <c r="T3" s="239"/>
    </row>
    <row r="4" spans="1:20" ht="16.7" customHeight="1" x14ac:dyDescent="0.2">
      <c r="A4" s="184" t="s">
        <v>72</v>
      </c>
      <c r="B4" s="245"/>
      <c r="C4" s="240"/>
      <c r="D4" s="241"/>
      <c r="E4" s="241"/>
      <c r="F4" s="241"/>
      <c r="G4" s="241"/>
      <c r="H4" s="241"/>
      <c r="I4" s="241"/>
      <c r="J4" s="241"/>
      <c r="K4" s="184" t="s">
        <v>70</v>
      </c>
      <c r="L4" s="245"/>
      <c r="M4" s="240"/>
      <c r="N4" s="241"/>
      <c r="O4" s="241"/>
      <c r="P4" s="241"/>
      <c r="Q4" s="241"/>
      <c r="R4" s="241"/>
      <c r="S4" s="241"/>
      <c r="T4" s="241"/>
    </row>
    <row r="5" spans="1:20" ht="16.7" customHeight="1" x14ac:dyDescent="0.2">
      <c r="A5" s="217" t="s">
        <v>88</v>
      </c>
      <c r="B5" s="360"/>
      <c r="C5" s="360"/>
      <c r="D5" s="360"/>
      <c r="E5" s="361"/>
      <c r="F5" s="362"/>
      <c r="G5" s="363"/>
      <c r="H5" s="363"/>
      <c r="I5" s="363"/>
      <c r="J5" s="363"/>
      <c r="K5" s="363"/>
      <c r="L5" s="363"/>
      <c r="M5" s="363"/>
      <c r="N5" s="363"/>
      <c r="O5" s="363"/>
      <c r="P5" s="363"/>
      <c r="Q5" s="363"/>
      <c r="R5" s="363"/>
      <c r="S5" s="363"/>
      <c r="T5" s="364"/>
    </row>
    <row r="6" spans="1:20" ht="10.7" customHeight="1" x14ac:dyDescent="0.2">
      <c r="A6" s="225"/>
      <c r="B6" s="226"/>
      <c r="C6" s="226"/>
      <c r="D6" s="226"/>
      <c r="E6" s="226"/>
      <c r="F6" s="226"/>
      <c r="G6" s="226"/>
      <c r="H6" s="226"/>
      <c r="I6" s="226"/>
      <c r="J6" s="226"/>
      <c r="K6" s="226"/>
      <c r="L6" s="226"/>
      <c r="M6" s="226"/>
      <c r="N6" s="226"/>
      <c r="O6" s="226"/>
      <c r="P6" s="226"/>
      <c r="Q6" s="226"/>
      <c r="R6" s="226"/>
      <c r="S6" s="226"/>
      <c r="T6" s="226"/>
    </row>
    <row r="7" spans="1:20" ht="15.2" customHeight="1" x14ac:dyDescent="0.2">
      <c r="A7" s="228" t="s">
        <v>74</v>
      </c>
      <c r="B7" s="229"/>
      <c r="C7" s="229"/>
      <c r="D7" s="229"/>
      <c r="E7" s="229"/>
      <c r="F7" s="229"/>
      <c r="G7" s="229"/>
      <c r="H7" s="229"/>
      <c r="I7" s="229"/>
      <c r="J7" s="229"/>
      <c r="K7" s="229"/>
      <c r="L7" s="229"/>
      <c r="M7" s="229"/>
      <c r="N7" s="229"/>
      <c r="O7" s="229"/>
      <c r="P7" s="229"/>
      <c r="Q7" s="229"/>
      <c r="R7" s="229"/>
      <c r="S7" s="229"/>
      <c r="T7" s="229"/>
    </row>
    <row r="8" spans="1:20" ht="15.95" customHeight="1" x14ac:dyDescent="0.2">
      <c r="A8" s="231" t="s">
        <v>60</v>
      </c>
      <c r="B8" s="232"/>
      <c r="C8" s="231" t="s">
        <v>41</v>
      </c>
      <c r="D8" s="232"/>
      <c r="E8" s="233"/>
      <c r="F8" s="232"/>
      <c r="G8" s="232"/>
      <c r="H8" s="233" t="s">
        <v>38</v>
      </c>
      <c r="I8" s="232"/>
      <c r="J8" s="232"/>
      <c r="K8" s="77" t="s">
        <v>60</v>
      </c>
      <c r="L8" s="231" t="s">
        <v>79</v>
      </c>
      <c r="M8" s="232"/>
      <c r="N8" s="232"/>
      <c r="O8" s="231" t="s">
        <v>62</v>
      </c>
      <c r="P8" s="232"/>
      <c r="Q8" s="232"/>
      <c r="R8" s="77" t="s">
        <v>47</v>
      </c>
      <c r="S8" s="77" t="s">
        <v>22</v>
      </c>
      <c r="T8" s="77" t="s">
        <v>77</v>
      </c>
    </row>
    <row r="9" spans="1:20" ht="15.95" customHeight="1" x14ac:dyDescent="0.2">
      <c r="A9" s="214" t="s">
        <v>33</v>
      </c>
      <c r="B9" s="215"/>
      <c r="C9" s="216" t="s">
        <v>18</v>
      </c>
      <c r="D9" s="215"/>
      <c r="E9" s="216" t="s">
        <v>28</v>
      </c>
      <c r="F9" s="215"/>
      <c r="G9" s="215"/>
      <c r="H9" s="216" t="s">
        <v>32</v>
      </c>
      <c r="I9" s="215"/>
      <c r="J9" s="215"/>
      <c r="K9" s="76" t="s">
        <v>39</v>
      </c>
      <c r="L9" s="214" t="s">
        <v>59</v>
      </c>
      <c r="M9" s="215"/>
      <c r="N9" s="215"/>
      <c r="O9" s="214" t="s">
        <v>36</v>
      </c>
      <c r="P9" s="215"/>
      <c r="Q9" s="215"/>
      <c r="R9" s="76" t="s">
        <v>23</v>
      </c>
      <c r="S9" s="76" t="s">
        <v>82</v>
      </c>
      <c r="T9" s="76" t="s">
        <v>58</v>
      </c>
    </row>
    <row r="10" spans="1:20" ht="16.7" customHeight="1" x14ac:dyDescent="0.2">
      <c r="A10" s="236"/>
      <c r="B10" s="237"/>
      <c r="C10" s="238"/>
      <c r="D10" s="239"/>
      <c r="E10" s="240"/>
      <c r="F10" s="241"/>
      <c r="G10" s="241"/>
      <c r="H10" s="240"/>
      <c r="I10" s="241"/>
      <c r="J10" s="241"/>
      <c r="K10" s="78"/>
      <c r="L10" s="240"/>
      <c r="M10" s="241"/>
      <c r="N10" s="241"/>
      <c r="O10" s="242"/>
      <c r="P10" s="243"/>
      <c r="Q10" s="243"/>
      <c r="R10" s="40"/>
      <c r="S10" s="79"/>
      <c r="T10" s="78"/>
    </row>
    <row r="11" spans="1:20" ht="16.7" customHeight="1" x14ac:dyDescent="0.2">
      <c r="A11" s="236"/>
      <c r="B11" s="237"/>
      <c r="C11" s="238"/>
      <c r="D11" s="239"/>
      <c r="E11" s="240"/>
      <c r="F11" s="241"/>
      <c r="G11" s="241"/>
      <c r="H11" s="240"/>
      <c r="I11" s="241"/>
      <c r="J11" s="241"/>
      <c r="K11" s="78"/>
      <c r="L11" s="240"/>
      <c r="M11" s="241"/>
      <c r="N11" s="241"/>
      <c r="O11" s="242"/>
      <c r="P11" s="243"/>
      <c r="Q11" s="243"/>
      <c r="R11" s="40"/>
      <c r="S11" s="79"/>
      <c r="T11" s="78"/>
    </row>
    <row r="12" spans="1:20" ht="16.7" customHeight="1" x14ac:dyDescent="0.2">
      <c r="A12" s="236"/>
      <c r="B12" s="237"/>
      <c r="C12" s="238"/>
      <c r="D12" s="239"/>
      <c r="E12" s="240"/>
      <c r="F12" s="241"/>
      <c r="G12" s="241"/>
      <c r="H12" s="240"/>
      <c r="I12" s="241"/>
      <c r="J12" s="241"/>
      <c r="K12" s="78"/>
      <c r="L12" s="240"/>
      <c r="M12" s="241"/>
      <c r="N12" s="241"/>
      <c r="O12" s="242"/>
      <c r="P12" s="243"/>
      <c r="Q12" s="243"/>
      <c r="R12" s="40"/>
      <c r="S12" s="79"/>
      <c r="T12" s="78"/>
    </row>
    <row r="13" spans="1:20" ht="16.7" customHeight="1" x14ac:dyDescent="0.2">
      <c r="A13" s="236"/>
      <c r="B13" s="237"/>
      <c r="C13" s="238"/>
      <c r="D13" s="239"/>
      <c r="E13" s="240"/>
      <c r="F13" s="241"/>
      <c r="G13" s="241"/>
      <c r="H13" s="240"/>
      <c r="I13" s="241"/>
      <c r="J13" s="241"/>
      <c r="K13" s="78"/>
      <c r="L13" s="240"/>
      <c r="M13" s="241"/>
      <c r="N13" s="241"/>
      <c r="O13" s="242"/>
      <c r="P13" s="243"/>
      <c r="Q13" s="243"/>
      <c r="R13" s="40"/>
      <c r="S13" s="79"/>
      <c r="T13" s="78"/>
    </row>
    <row r="14" spans="1:20" ht="16.7" customHeight="1" x14ac:dyDescent="0.2">
      <c r="A14" s="236"/>
      <c r="B14" s="237"/>
      <c r="C14" s="238"/>
      <c r="D14" s="239"/>
      <c r="E14" s="240"/>
      <c r="F14" s="241"/>
      <c r="G14" s="241"/>
      <c r="H14" s="240"/>
      <c r="I14" s="241"/>
      <c r="J14" s="241"/>
      <c r="K14" s="78"/>
      <c r="L14" s="240"/>
      <c r="M14" s="241"/>
      <c r="N14" s="241"/>
      <c r="O14" s="242"/>
      <c r="P14" s="243"/>
      <c r="Q14" s="243"/>
      <c r="R14" s="40"/>
      <c r="S14" s="79"/>
      <c r="T14" s="78"/>
    </row>
    <row r="15" spans="1:20" ht="16.7" customHeight="1" x14ac:dyDescent="0.2">
      <c r="A15" s="236"/>
      <c r="B15" s="237"/>
      <c r="C15" s="238"/>
      <c r="D15" s="239"/>
      <c r="E15" s="240"/>
      <c r="F15" s="241"/>
      <c r="G15" s="241"/>
      <c r="H15" s="240"/>
      <c r="I15" s="241"/>
      <c r="J15" s="241"/>
      <c r="K15" s="78"/>
      <c r="L15" s="240"/>
      <c r="M15" s="241"/>
      <c r="N15" s="241"/>
      <c r="O15" s="242"/>
      <c r="P15" s="243"/>
      <c r="Q15" s="243"/>
      <c r="R15" s="40"/>
      <c r="S15" s="79"/>
      <c r="T15" s="78"/>
    </row>
    <row r="16" spans="1:20" ht="16.7" customHeight="1" x14ac:dyDescent="0.2">
      <c r="A16" s="236"/>
      <c r="B16" s="237"/>
      <c r="C16" s="238"/>
      <c r="D16" s="239"/>
      <c r="E16" s="240"/>
      <c r="F16" s="241"/>
      <c r="G16" s="241"/>
      <c r="H16" s="240"/>
      <c r="I16" s="241"/>
      <c r="J16" s="241"/>
      <c r="K16" s="78"/>
      <c r="L16" s="240"/>
      <c r="M16" s="241"/>
      <c r="N16" s="241"/>
      <c r="O16" s="242"/>
      <c r="P16" s="243"/>
      <c r="Q16" s="243"/>
      <c r="R16" s="40"/>
      <c r="S16" s="79"/>
      <c r="T16" s="78"/>
    </row>
    <row r="17" spans="1:20" ht="16.7" customHeight="1" x14ac:dyDescent="0.2">
      <c r="A17" s="236"/>
      <c r="B17" s="237"/>
      <c r="C17" s="238"/>
      <c r="D17" s="239"/>
      <c r="E17" s="240"/>
      <c r="F17" s="241"/>
      <c r="G17" s="241"/>
      <c r="H17" s="240"/>
      <c r="I17" s="241"/>
      <c r="J17" s="241"/>
      <c r="K17" s="78"/>
      <c r="L17" s="240"/>
      <c r="M17" s="241"/>
      <c r="N17" s="241"/>
      <c r="O17" s="242"/>
      <c r="P17" s="243"/>
      <c r="Q17" s="243"/>
      <c r="R17" s="40"/>
      <c r="S17" s="79"/>
      <c r="T17" s="78"/>
    </row>
    <row r="18" spans="1:20" ht="16.7" customHeight="1" x14ac:dyDescent="0.2">
      <c r="A18" s="236"/>
      <c r="B18" s="237"/>
      <c r="C18" s="238"/>
      <c r="D18" s="239"/>
      <c r="E18" s="240"/>
      <c r="F18" s="241"/>
      <c r="G18" s="241"/>
      <c r="H18" s="240"/>
      <c r="I18" s="241"/>
      <c r="J18" s="241"/>
      <c r="K18" s="78"/>
      <c r="L18" s="240"/>
      <c r="M18" s="241"/>
      <c r="N18" s="241"/>
      <c r="O18" s="242"/>
      <c r="P18" s="243"/>
      <c r="Q18" s="243"/>
      <c r="R18" s="40"/>
      <c r="S18" s="79"/>
      <c r="T18" s="78"/>
    </row>
    <row r="19" spans="1:20" ht="16.7" customHeight="1" x14ac:dyDescent="0.2">
      <c r="A19" s="236"/>
      <c r="B19" s="237"/>
      <c r="C19" s="238"/>
      <c r="D19" s="239"/>
      <c r="E19" s="240"/>
      <c r="F19" s="241"/>
      <c r="G19" s="241"/>
      <c r="H19" s="240"/>
      <c r="I19" s="241"/>
      <c r="J19" s="241"/>
      <c r="K19" s="78"/>
      <c r="L19" s="240"/>
      <c r="M19" s="241"/>
      <c r="N19" s="241"/>
      <c r="O19" s="242"/>
      <c r="P19" s="243"/>
      <c r="Q19" s="243"/>
      <c r="R19" s="40"/>
      <c r="S19" s="79"/>
      <c r="T19" s="78"/>
    </row>
    <row r="20" spans="1:20" ht="16.7" customHeight="1" x14ac:dyDescent="0.2">
      <c r="A20" s="236"/>
      <c r="B20" s="237"/>
      <c r="C20" s="238"/>
      <c r="D20" s="239"/>
      <c r="E20" s="240"/>
      <c r="F20" s="241"/>
      <c r="G20" s="241"/>
      <c r="H20" s="240"/>
      <c r="I20" s="241"/>
      <c r="J20" s="241"/>
      <c r="K20" s="78"/>
      <c r="L20" s="240"/>
      <c r="M20" s="241"/>
      <c r="N20" s="241"/>
      <c r="O20" s="242"/>
      <c r="P20" s="243"/>
      <c r="Q20" s="243"/>
      <c r="R20" s="40"/>
      <c r="S20" s="79"/>
      <c r="T20" s="78"/>
    </row>
    <row r="21" spans="1:20" ht="15.95" customHeight="1" x14ac:dyDescent="0.2">
      <c r="A21" s="244"/>
      <c r="B21" s="245"/>
      <c r="C21" s="245"/>
      <c r="D21" s="245"/>
      <c r="E21" s="245"/>
      <c r="F21" s="245"/>
      <c r="G21" s="245"/>
      <c r="H21" s="245"/>
      <c r="I21" s="245"/>
      <c r="J21" s="245"/>
      <c r="K21" s="245"/>
      <c r="L21" s="190" t="s">
        <v>27</v>
      </c>
      <c r="M21" s="246"/>
      <c r="N21" s="246"/>
      <c r="O21" s="247">
        <f>SUM(O9:Q20)</f>
        <v>0</v>
      </c>
      <c r="P21" s="248"/>
      <c r="Q21" s="248"/>
      <c r="R21" s="75" t="s">
        <v>27</v>
      </c>
      <c r="S21" s="81">
        <f>SUM(S9:S20)</f>
        <v>0</v>
      </c>
      <c r="T21" s="80"/>
    </row>
    <row r="22" spans="1:20" ht="15.95" customHeight="1" x14ac:dyDescent="0.2">
      <c r="A22" s="244"/>
      <c r="B22" s="245"/>
      <c r="C22" s="245"/>
      <c r="D22" s="245"/>
      <c r="E22" s="245"/>
      <c r="F22" s="245"/>
      <c r="G22" s="245"/>
      <c r="H22" s="245"/>
      <c r="I22" s="245"/>
      <c r="J22" s="245"/>
      <c r="K22" s="245"/>
      <c r="L22" s="190" t="s">
        <v>29</v>
      </c>
      <c r="M22" s="246"/>
      <c r="N22" s="246"/>
      <c r="O22" s="242"/>
      <c r="P22" s="243"/>
      <c r="Q22" s="243"/>
      <c r="R22" s="244"/>
      <c r="S22" s="245"/>
      <c r="T22" s="245"/>
    </row>
    <row r="23" spans="1:20" ht="9.9499999999999993" customHeight="1" x14ac:dyDescent="0.2">
      <c r="A23" s="225"/>
      <c r="B23" s="226"/>
      <c r="C23" s="226"/>
      <c r="D23" s="226"/>
      <c r="E23" s="226"/>
      <c r="F23" s="226"/>
      <c r="G23" s="226"/>
      <c r="H23" s="226"/>
      <c r="I23" s="226"/>
      <c r="J23" s="226"/>
      <c r="K23" s="226"/>
      <c r="L23" s="226"/>
      <c r="M23" s="226"/>
      <c r="N23" s="226"/>
      <c r="O23" s="226"/>
      <c r="P23" s="226"/>
      <c r="Q23" s="226"/>
      <c r="R23" s="226"/>
      <c r="S23" s="226"/>
      <c r="T23" s="226"/>
    </row>
    <row r="24" spans="1:20" ht="16.7" customHeight="1" x14ac:dyDescent="0.2">
      <c r="A24" s="265" t="s">
        <v>73</v>
      </c>
      <c r="B24" s="266"/>
      <c r="C24" s="266"/>
      <c r="D24" s="266"/>
      <c r="E24" s="266"/>
      <c r="F24" s="266"/>
      <c r="G24" s="266"/>
      <c r="H24" s="266"/>
      <c r="I24" s="266"/>
      <c r="J24" s="266"/>
      <c r="K24" s="266"/>
      <c r="L24" s="266"/>
      <c r="M24" s="266"/>
      <c r="N24" s="266"/>
      <c r="O24" s="267" t="s">
        <v>4</v>
      </c>
      <c r="P24" s="245"/>
      <c r="Q24" s="245"/>
      <c r="R24" s="82" t="s">
        <v>68</v>
      </c>
      <c r="S24" s="82" t="s">
        <v>0</v>
      </c>
      <c r="T24" s="82" t="s">
        <v>7</v>
      </c>
    </row>
    <row r="25" spans="1:20" ht="15.95" customHeight="1" x14ac:dyDescent="0.2">
      <c r="A25" s="252" t="s">
        <v>125</v>
      </c>
      <c r="B25" s="253"/>
      <c r="C25" s="253"/>
      <c r="D25" s="253"/>
      <c r="E25" s="253"/>
      <c r="F25" s="253"/>
      <c r="G25" s="253"/>
      <c r="H25" s="253"/>
      <c r="I25" s="253"/>
      <c r="J25" s="253"/>
      <c r="K25" s="253"/>
      <c r="L25" s="253"/>
      <c r="M25" s="253"/>
      <c r="N25" s="254"/>
      <c r="O25" s="242"/>
      <c r="P25" s="241"/>
      <c r="Q25" s="241"/>
      <c r="R25" s="83"/>
      <c r="S25" s="27">
        <f>+O25*R25</f>
        <v>0</v>
      </c>
      <c r="T25" s="7"/>
    </row>
    <row r="26" spans="1:20" ht="15.2" customHeight="1" x14ac:dyDescent="0.2">
      <c r="A26" s="252" t="s">
        <v>126</v>
      </c>
      <c r="B26" s="253"/>
      <c r="C26" s="253"/>
      <c r="D26" s="253"/>
      <c r="E26" s="253"/>
      <c r="F26" s="253"/>
      <c r="G26" s="253"/>
      <c r="H26" s="253"/>
      <c r="I26" s="253"/>
      <c r="J26" s="253"/>
      <c r="K26" s="253"/>
      <c r="L26" s="253"/>
      <c r="M26" s="253"/>
      <c r="N26" s="254"/>
      <c r="O26" s="242"/>
      <c r="P26" s="241"/>
      <c r="Q26" s="241"/>
      <c r="R26" s="83"/>
      <c r="S26" s="27">
        <f>+O26*R26</f>
        <v>0</v>
      </c>
      <c r="T26" s="7"/>
    </row>
    <row r="27" spans="1:20" ht="16.7" customHeight="1" x14ac:dyDescent="0.2">
      <c r="A27" s="252" t="s">
        <v>21</v>
      </c>
      <c r="B27" s="367"/>
      <c r="C27" s="367"/>
      <c r="D27" s="368" t="s">
        <v>24</v>
      </c>
      <c r="E27" s="246"/>
      <c r="F27" s="246"/>
      <c r="G27" s="246"/>
      <c r="H27" s="240"/>
      <c r="I27" s="241"/>
      <c r="J27" s="241"/>
      <c r="K27" s="241"/>
      <c r="L27" s="241"/>
      <c r="M27" s="241"/>
      <c r="N27" s="241"/>
      <c r="O27" s="242"/>
      <c r="P27" s="241"/>
      <c r="Q27" s="241"/>
      <c r="R27" s="9">
        <v>1</v>
      </c>
      <c r="S27" s="27">
        <f>+O27*R27</f>
        <v>0</v>
      </c>
      <c r="T27" s="7"/>
    </row>
    <row r="28" spans="1:20" ht="15.95" customHeight="1" x14ac:dyDescent="0.2">
      <c r="A28" s="244" t="s">
        <v>65</v>
      </c>
      <c r="B28" s="245"/>
      <c r="C28" s="245"/>
      <c r="D28" s="245"/>
      <c r="E28" s="245"/>
      <c r="F28" s="245"/>
      <c r="G28" s="245"/>
      <c r="H28" s="245"/>
      <c r="I28" s="245"/>
      <c r="J28" s="245"/>
      <c r="K28" s="245"/>
      <c r="L28" s="245"/>
      <c r="M28" s="245"/>
      <c r="N28" s="245"/>
      <c r="O28" s="242"/>
      <c r="P28" s="241"/>
      <c r="Q28" s="241"/>
      <c r="R28" s="83"/>
      <c r="S28" s="27">
        <f>+O28*R28</f>
        <v>0</v>
      </c>
      <c r="T28" s="7"/>
    </row>
    <row r="29" spans="1:20" ht="10.7" customHeight="1" x14ac:dyDescent="0.2">
      <c r="A29" s="225"/>
      <c r="B29" s="226"/>
      <c r="C29" s="226"/>
      <c r="D29" s="226"/>
      <c r="E29" s="226"/>
      <c r="F29" s="226"/>
      <c r="G29" s="226"/>
      <c r="H29" s="226"/>
      <c r="I29" s="226"/>
      <c r="J29" s="226"/>
      <c r="K29" s="226"/>
      <c r="L29" s="226"/>
      <c r="M29" s="226"/>
      <c r="N29" s="226"/>
      <c r="O29" s="226"/>
      <c r="P29" s="226"/>
      <c r="Q29" s="226"/>
      <c r="R29" s="226"/>
      <c r="S29" s="226"/>
      <c r="T29" s="226"/>
    </row>
    <row r="30" spans="1:20" ht="15.2" customHeight="1" x14ac:dyDescent="0.2">
      <c r="A30" s="265" t="s">
        <v>64</v>
      </c>
      <c r="B30" s="266"/>
      <c r="C30" s="266"/>
      <c r="D30" s="266"/>
      <c r="E30" s="266"/>
      <c r="F30" s="266"/>
      <c r="G30" s="266"/>
      <c r="H30" s="231"/>
      <c r="I30" s="232"/>
      <c r="J30" s="232"/>
      <c r="K30" s="77"/>
      <c r="L30" s="77"/>
      <c r="M30" s="267" t="s">
        <v>127</v>
      </c>
      <c r="N30" s="245"/>
      <c r="O30" s="245"/>
      <c r="P30" s="245"/>
      <c r="Q30" s="245"/>
      <c r="R30" s="245"/>
      <c r="S30" s="267" t="s">
        <v>0</v>
      </c>
      <c r="T30" s="267" t="s">
        <v>7</v>
      </c>
    </row>
    <row r="31" spans="1:20" ht="14.45" customHeight="1" x14ac:dyDescent="0.2">
      <c r="A31" s="266"/>
      <c r="B31" s="266"/>
      <c r="C31" s="266"/>
      <c r="D31" s="266"/>
      <c r="E31" s="266"/>
      <c r="F31" s="266"/>
      <c r="G31" s="266"/>
      <c r="H31" s="216" t="s">
        <v>8</v>
      </c>
      <c r="I31" s="215"/>
      <c r="J31" s="215"/>
      <c r="K31" s="76" t="s">
        <v>61</v>
      </c>
      <c r="L31" s="76" t="s">
        <v>68</v>
      </c>
      <c r="M31" s="267" t="s">
        <v>51</v>
      </c>
      <c r="N31" s="245"/>
      <c r="O31" s="267" t="s">
        <v>34</v>
      </c>
      <c r="P31" s="245"/>
      <c r="Q31" s="245"/>
      <c r="R31" s="82" t="s">
        <v>37</v>
      </c>
      <c r="S31" s="245"/>
      <c r="T31" s="245"/>
    </row>
    <row r="32" spans="1:20" ht="25.5" customHeight="1" x14ac:dyDescent="0.2">
      <c r="A32" s="244" t="s">
        <v>120</v>
      </c>
      <c r="B32" s="245"/>
      <c r="C32" s="245"/>
      <c r="D32" s="245"/>
      <c r="E32" s="245"/>
      <c r="F32" s="245"/>
      <c r="G32" s="245"/>
      <c r="H32" s="280" t="s">
        <v>6</v>
      </c>
      <c r="I32" s="369"/>
      <c r="J32" s="369"/>
      <c r="K32" s="79"/>
      <c r="L32" s="9">
        <v>280</v>
      </c>
      <c r="M32" s="370"/>
      <c r="N32" s="371"/>
      <c r="O32" s="372"/>
      <c r="P32" s="241"/>
      <c r="Q32" s="241"/>
      <c r="R32" s="83"/>
      <c r="S32" s="27">
        <f>IF(((+K32*L32)-O32-R32)&lt;0,0,((+K32*L32)-O32-R32-M32))</f>
        <v>0</v>
      </c>
      <c r="T32" s="7"/>
    </row>
    <row r="33" spans="1:20" ht="25.5" customHeight="1" x14ac:dyDescent="0.2">
      <c r="A33" s="244" t="s">
        <v>123</v>
      </c>
      <c r="B33" s="245"/>
      <c r="C33" s="245"/>
      <c r="D33" s="245"/>
      <c r="E33" s="245"/>
      <c r="F33" s="245"/>
      <c r="G33" s="245"/>
      <c r="H33" s="280" t="s">
        <v>6</v>
      </c>
      <c r="I33" s="369"/>
      <c r="J33" s="369"/>
      <c r="K33" s="79"/>
      <c r="L33" s="9">
        <v>520</v>
      </c>
      <c r="M33" s="370"/>
      <c r="N33" s="371"/>
      <c r="O33" s="372"/>
      <c r="P33" s="241"/>
      <c r="Q33" s="241"/>
      <c r="R33" s="83"/>
      <c r="S33" s="27">
        <f>IF(((+K33*L33)-O33-R33)&lt;0,0,((+K33*L33)-O33-R33-M33))</f>
        <v>0</v>
      </c>
      <c r="T33" s="7"/>
    </row>
    <row r="34" spans="1:20" ht="15.95" customHeight="1" x14ac:dyDescent="0.2">
      <c r="A34" s="244" t="s">
        <v>128</v>
      </c>
      <c r="B34" s="245"/>
      <c r="C34" s="245"/>
      <c r="D34" s="245"/>
      <c r="E34" s="245"/>
      <c r="F34" s="245"/>
      <c r="G34" s="245"/>
      <c r="H34" s="240"/>
      <c r="I34" s="241"/>
      <c r="J34" s="241"/>
      <c r="K34" s="79"/>
      <c r="L34" s="83"/>
      <c r="M34" s="372"/>
      <c r="N34" s="241"/>
      <c r="O34" s="372"/>
      <c r="P34" s="241"/>
      <c r="Q34" s="241"/>
      <c r="R34" s="83"/>
      <c r="S34" s="27">
        <f>IF(((+K34*L34)-O34-R34)&lt;0,0,((+K34*L34)-O34-R34-M34))</f>
        <v>0</v>
      </c>
      <c r="T34" s="7"/>
    </row>
    <row r="35" spans="1:20" ht="15.95" customHeight="1" x14ac:dyDescent="0.2">
      <c r="A35" s="244" t="s">
        <v>67</v>
      </c>
      <c r="B35" s="245"/>
      <c r="C35" s="245"/>
      <c r="D35" s="245"/>
      <c r="E35" s="245"/>
      <c r="F35" s="245"/>
      <c r="G35" s="245"/>
      <c r="H35" s="240"/>
      <c r="I35" s="241"/>
      <c r="J35" s="241"/>
      <c r="K35" s="79"/>
      <c r="L35" s="83"/>
      <c r="M35" s="372"/>
      <c r="N35" s="241"/>
      <c r="O35" s="372"/>
      <c r="P35" s="241"/>
      <c r="Q35" s="241"/>
      <c r="R35" s="83"/>
      <c r="S35" s="27">
        <f>IF(((+K35*L35)-O35-R35)&lt;0,0,((+K35*L35)-O35-R35-M35))</f>
        <v>0</v>
      </c>
      <c r="T35" s="7"/>
    </row>
    <row r="36" spans="1:20" ht="14.45" customHeight="1" x14ac:dyDescent="0.2">
      <c r="A36" s="284" t="s">
        <v>129</v>
      </c>
      <c r="B36" s="285"/>
      <c r="C36" s="285"/>
      <c r="D36" s="285"/>
      <c r="E36" s="285"/>
      <c r="F36" s="285"/>
      <c r="G36" s="285"/>
      <c r="H36" s="285"/>
      <c r="I36" s="285"/>
      <c r="J36" s="285"/>
      <c r="K36" s="285"/>
      <c r="L36" s="285"/>
      <c r="M36" s="285"/>
      <c r="N36" s="285"/>
      <c r="O36" s="285"/>
      <c r="P36" s="285"/>
      <c r="Q36" s="285"/>
      <c r="R36" s="285"/>
      <c r="S36" s="285"/>
      <c r="T36" s="285"/>
    </row>
    <row r="37" spans="1:20" ht="13.7" customHeight="1" x14ac:dyDescent="0.2">
      <c r="A37" s="286" t="s">
        <v>86</v>
      </c>
      <c r="B37" s="287"/>
      <c r="C37" s="287"/>
      <c r="D37" s="287"/>
      <c r="E37" s="287"/>
      <c r="F37" s="287"/>
      <c r="G37" s="287"/>
      <c r="H37" s="287"/>
      <c r="I37" s="287"/>
      <c r="J37" s="287"/>
      <c r="K37" s="287"/>
      <c r="L37" s="287"/>
      <c r="M37" s="287"/>
      <c r="N37" s="287"/>
      <c r="O37" s="287"/>
      <c r="P37" s="287"/>
      <c r="Q37" s="287"/>
      <c r="R37" s="287"/>
      <c r="S37" s="287"/>
      <c r="T37" s="287"/>
    </row>
    <row r="38" spans="1:20" ht="13.7" customHeight="1" x14ac:dyDescent="0.2">
      <c r="A38" s="288" t="s">
        <v>130</v>
      </c>
      <c r="B38" s="215"/>
      <c r="C38" s="215"/>
      <c r="D38" s="215"/>
      <c r="E38" s="215"/>
      <c r="F38" s="215"/>
      <c r="G38" s="215"/>
      <c r="H38" s="215"/>
      <c r="I38" s="215"/>
      <c r="J38" s="215"/>
      <c r="K38" s="215"/>
      <c r="L38" s="215"/>
      <c r="M38" s="215"/>
      <c r="N38" s="215"/>
      <c r="O38" s="215"/>
      <c r="P38" s="215"/>
      <c r="Q38" s="215"/>
      <c r="R38" s="215"/>
      <c r="S38" s="215"/>
      <c r="T38" s="215"/>
    </row>
    <row r="39" spans="1:20" ht="8.4499999999999993" customHeight="1" x14ac:dyDescent="0.2">
      <c r="A39" s="225"/>
      <c r="B39" s="226"/>
      <c r="C39" s="226"/>
      <c r="D39" s="226"/>
      <c r="E39" s="226"/>
      <c r="F39" s="226"/>
      <c r="G39" s="226"/>
      <c r="H39" s="226"/>
      <c r="I39" s="226"/>
      <c r="J39" s="226"/>
      <c r="K39" s="226"/>
      <c r="L39" s="226"/>
      <c r="M39" s="226"/>
      <c r="N39" s="226"/>
      <c r="O39" s="226"/>
      <c r="P39" s="226"/>
      <c r="Q39" s="226"/>
      <c r="R39" s="226"/>
      <c r="S39" s="226"/>
      <c r="T39" s="226"/>
    </row>
    <row r="40" spans="1:20" ht="16.7" customHeight="1" x14ac:dyDescent="0.2">
      <c r="A40" s="289" t="s">
        <v>106</v>
      </c>
      <c r="B40" s="290"/>
      <c r="C40" s="290"/>
      <c r="D40" s="290"/>
      <c r="E40" s="290"/>
      <c r="F40" s="290"/>
      <c r="G40" s="290"/>
      <c r="H40" s="290"/>
      <c r="I40" s="290"/>
      <c r="J40" s="290"/>
      <c r="K40" s="290"/>
      <c r="L40" s="290"/>
      <c r="M40" s="290"/>
      <c r="N40" s="290"/>
      <c r="O40" s="290"/>
      <c r="P40" s="290"/>
      <c r="Q40" s="290"/>
      <c r="R40" s="290"/>
      <c r="S40" s="290"/>
      <c r="T40" s="290"/>
    </row>
    <row r="41" spans="1:20" ht="15.95" customHeight="1" x14ac:dyDescent="0.2">
      <c r="A41" s="233" t="s">
        <v>31</v>
      </c>
      <c r="B41" s="232"/>
      <c r="C41" s="232"/>
      <c r="D41" s="232"/>
      <c r="E41" s="232"/>
      <c r="F41" s="232"/>
      <c r="G41" s="232"/>
      <c r="H41" s="232"/>
      <c r="I41" s="232"/>
      <c r="J41" s="232"/>
      <c r="K41" s="232"/>
      <c r="L41" s="232"/>
      <c r="M41" s="231" t="s">
        <v>54</v>
      </c>
      <c r="N41" s="232"/>
      <c r="O41" s="232"/>
      <c r="P41" s="232"/>
      <c r="Q41" s="232"/>
      <c r="R41" s="77" t="s">
        <v>55</v>
      </c>
      <c r="S41" s="77" t="s">
        <v>22</v>
      </c>
      <c r="T41" s="77" t="s">
        <v>5</v>
      </c>
    </row>
    <row r="42" spans="1:20" ht="15.2" customHeight="1" x14ac:dyDescent="0.2">
      <c r="A42" s="299" t="s">
        <v>16</v>
      </c>
      <c r="B42" s="215"/>
      <c r="C42" s="215"/>
      <c r="D42" s="215"/>
      <c r="E42" s="215"/>
      <c r="F42" s="215"/>
      <c r="G42" s="215"/>
      <c r="H42" s="215"/>
      <c r="I42" s="215"/>
      <c r="J42" s="215"/>
      <c r="K42" s="215"/>
      <c r="L42" s="215"/>
      <c r="M42" s="212" t="s">
        <v>17</v>
      </c>
      <c r="N42" s="300"/>
      <c r="O42" s="84" t="s">
        <v>2</v>
      </c>
      <c r="P42" s="374" t="s">
        <v>11</v>
      </c>
      <c r="Q42" s="229"/>
      <c r="R42" s="76" t="s">
        <v>45</v>
      </c>
      <c r="S42" s="76" t="s">
        <v>44</v>
      </c>
      <c r="T42" s="76" t="s">
        <v>58</v>
      </c>
    </row>
    <row r="43" spans="1:20" ht="16.7" customHeight="1" x14ac:dyDescent="0.2">
      <c r="A43" s="240"/>
      <c r="B43" s="241"/>
      <c r="C43" s="241"/>
      <c r="D43" s="241"/>
      <c r="E43" s="241"/>
      <c r="F43" s="241"/>
      <c r="G43" s="241"/>
      <c r="H43" s="241"/>
      <c r="I43" s="241"/>
      <c r="J43" s="241"/>
      <c r="K43" s="241"/>
      <c r="L43" s="241"/>
      <c r="M43" s="295"/>
      <c r="N43" s="296"/>
      <c r="O43" s="19" t="s">
        <v>2</v>
      </c>
      <c r="P43" s="297"/>
      <c r="Q43" s="373"/>
      <c r="R43" s="7"/>
      <c r="S43" s="83"/>
      <c r="T43" s="7"/>
    </row>
    <row r="44" spans="1:20" ht="16.7" customHeight="1" x14ac:dyDescent="0.2">
      <c r="A44" s="240"/>
      <c r="B44" s="241"/>
      <c r="C44" s="241"/>
      <c r="D44" s="241"/>
      <c r="E44" s="241"/>
      <c r="F44" s="241"/>
      <c r="G44" s="241"/>
      <c r="H44" s="241"/>
      <c r="I44" s="241"/>
      <c r="J44" s="241"/>
      <c r="K44" s="241"/>
      <c r="L44" s="241"/>
      <c r="M44" s="295"/>
      <c r="N44" s="296"/>
      <c r="O44" s="19" t="s">
        <v>2</v>
      </c>
      <c r="P44" s="297"/>
      <c r="Q44" s="373"/>
      <c r="R44" s="7"/>
      <c r="S44" s="83"/>
      <c r="T44" s="7"/>
    </row>
    <row r="45" spans="1:20" ht="16.7" customHeight="1" x14ac:dyDescent="0.2">
      <c r="A45" s="240"/>
      <c r="B45" s="241"/>
      <c r="C45" s="241"/>
      <c r="D45" s="241"/>
      <c r="E45" s="241"/>
      <c r="F45" s="241"/>
      <c r="G45" s="241"/>
      <c r="H45" s="241"/>
      <c r="I45" s="241"/>
      <c r="J45" s="241"/>
      <c r="K45" s="241"/>
      <c r="L45" s="241"/>
      <c r="M45" s="295"/>
      <c r="N45" s="296"/>
      <c r="O45" s="19" t="s">
        <v>2</v>
      </c>
      <c r="P45" s="297"/>
      <c r="Q45" s="373"/>
      <c r="R45" s="7"/>
      <c r="S45" s="83"/>
      <c r="T45" s="7"/>
    </row>
    <row r="46" spans="1:20" ht="16.7" customHeight="1" x14ac:dyDescent="0.2">
      <c r="A46" s="240"/>
      <c r="B46" s="241"/>
      <c r="C46" s="241"/>
      <c r="D46" s="241"/>
      <c r="E46" s="241"/>
      <c r="F46" s="241"/>
      <c r="G46" s="241"/>
      <c r="H46" s="241"/>
      <c r="I46" s="241"/>
      <c r="J46" s="241"/>
      <c r="K46" s="241"/>
      <c r="L46" s="241"/>
      <c r="M46" s="295"/>
      <c r="N46" s="296"/>
      <c r="O46" s="19" t="s">
        <v>2</v>
      </c>
      <c r="P46" s="297"/>
      <c r="Q46" s="373"/>
      <c r="R46" s="7"/>
      <c r="S46" s="83"/>
      <c r="T46" s="7"/>
    </row>
    <row r="47" spans="1:20" ht="10.7" customHeight="1" x14ac:dyDescent="0.2">
      <c r="A47" s="225"/>
      <c r="B47" s="226"/>
      <c r="C47" s="226"/>
      <c r="D47" s="226"/>
      <c r="E47" s="226"/>
      <c r="F47" s="226"/>
      <c r="G47" s="226"/>
      <c r="H47" s="226"/>
      <c r="I47" s="226"/>
      <c r="J47" s="226"/>
      <c r="K47" s="226"/>
      <c r="L47" s="226"/>
      <c r="M47" s="226"/>
      <c r="N47" s="226"/>
      <c r="O47" s="226"/>
      <c r="P47" s="226"/>
      <c r="Q47" s="226"/>
      <c r="R47" s="226"/>
      <c r="S47" s="226"/>
      <c r="T47" s="226"/>
    </row>
    <row r="48" spans="1:20" ht="15.95" customHeight="1" x14ac:dyDescent="0.2">
      <c r="A48" s="309" t="s">
        <v>52</v>
      </c>
      <c r="B48" s="310"/>
      <c r="C48" s="310"/>
      <c r="D48" s="310"/>
      <c r="E48" s="310"/>
      <c r="F48" s="310"/>
      <c r="G48" s="310"/>
      <c r="H48" s="310"/>
      <c r="I48" s="310"/>
      <c r="J48" s="310"/>
      <c r="K48" s="20"/>
      <c r="L48" s="85"/>
      <c r="M48" s="267" t="s">
        <v>133</v>
      </c>
      <c r="N48" s="245"/>
      <c r="O48" s="245"/>
      <c r="P48" s="245"/>
      <c r="Q48" s="245"/>
      <c r="R48" s="245"/>
      <c r="S48" s="77" t="s">
        <v>0</v>
      </c>
      <c r="T48" s="77" t="s">
        <v>7</v>
      </c>
    </row>
    <row r="49" spans="1:20" ht="16.7" customHeight="1" x14ac:dyDescent="0.2">
      <c r="A49" s="214" t="s">
        <v>131</v>
      </c>
      <c r="B49" s="215"/>
      <c r="C49" s="215"/>
      <c r="D49" s="216" t="s">
        <v>63</v>
      </c>
      <c r="E49" s="215"/>
      <c r="F49" s="215"/>
      <c r="G49" s="215"/>
      <c r="H49" s="215"/>
      <c r="I49" s="215"/>
      <c r="J49" s="215"/>
      <c r="K49" s="76" t="s">
        <v>61</v>
      </c>
      <c r="L49" s="76" t="s">
        <v>132</v>
      </c>
      <c r="M49" s="267" t="s">
        <v>51</v>
      </c>
      <c r="N49" s="245"/>
      <c r="O49" s="267" t="s">
        <v>34</v>
      </c>
      <c r="P49" s="245"/>
      <c r="Q49" s="245"/>
      <c r="R49" s="82" t="s">
        <v>37</v>
      </c>
      <c r="S49" s="76"/>
      <c r="T49" s="76"/>
    </row>
    <row r="50" spans="1:20" ht="15.95" customHeight="1" x14ac:dyDescent="0.2">
      <c r="A50" s="244" t="s">
        <v>9</v>
      </c>
      <c r="B50" s="245"/>
      <c r="C50" s="245"/>
      <c r="D50" s="7"/>
      <c r="E50" s="80" t="s">
        <v>6</v>
      </c>
      <c r="F50" s="7"/>
      <c r="G50" s="240"/>
      <c r="H50" s="241"/>
      <c r="I50" s="241"/>
      <c r="J50" s="241"/>
      <c r="K50" s="79"/>
      <c r="L50" s="83">
        <v>710</v>
      </c>
      <c r="M50" s="372"/>
      <c r="N50" s="241"/>
      <c r="O50" s="372"/>
      <c r="P50" s="241"/>
      <c r="Q50" s="241"/>
      <c r="R50" s="83"/>
      <c r="S50" s="27">
        <f>IF(((K50*L50)-M50-O50-R50)&lt;0,0,((K50*L50)-M50-O50-R50))</f>
        <v>0</v>
      </c>
      <c r="T50" s="7"/>
    </row>
    <row r="51" spans="1:20" ht="17.45" customHeight="1" x14ac:dyDescent="0.2">
      <c r="A51" s="244" t="s">
        <v>46</v>
      </c>
      <c r="B51" s="245"/>
      <c r="C51" s="245"/>
      <c r="D51" s="7"/>
      <c r="E51" s="80" t="s">
        <v>6</v>
      </c>
      <c r="F51" s="7"/>
      <c r="G51" s="240"/>
      <c r="H51" s="241"/>
      <c r="I51" s="241"/>
      <c r="J51" s="241"/>
      <c r="K51" s="79"/>
      <c r="L51" s="83">
        <v>307</v>
      </c>
      <c r="M51" s="372"/>
      <c r="N51" s="241"/>
      <c r="O51" s="372"/>
      <c r="P51" s="241"/>
      <c r="Q51" s="241"/>
      <c r="R51" s="83"/>
      <c r="S51" s="27">
        <f>IF(((K51*L51)-M51-O51-R51)&lt;0,0,((K51*L51)-M51-O51-R51))</f>
        <v>0</v>
      </c>
      <c r="T51" s="7"/>
    </row>
    <row r="52" spans="1:20" ht="15.95" customHeight="1" x14ac:dyDescent="0.2">
      <c r="A52" s="244" t="s">
        <v>57</v>
      </c>
      <c r="B52" s="245"/>
      <c r="C52" s="245"/>
      <c r="D52" s="7"/>
      <c r="E52" s="80" t="s">
        <v>6</v>
      </c>
      <c r="F52" s="7"/>
      <c r="G52" s="240"/>
      <c r="H52" s="241"/>
      <c r="I52" s="241"/>
      <c r="J52" s="241"/>
      <c r="K52" s="79"/>
      <c r="L52" s="83">
        <v>200</v>
      </c>
      <c r="M52" s="372"/>
      <c r="N52" s="241"/>
      <c r="O52" s="372"/>
      <c r="P52" s="241"/>
      <c r="Q52" s="241"/>
      <c r="R52" s="83"/>
      <c r="S52" s="27">
        <f>IF(((K52*L52)-M52-O52-R52)&lt;0,0,((K52*L52)-M52-O52-R52))</f>
        <v>0</v>
      </c>
      <c r="T52" s="7"/>
    </row>
    <row r="53" spans="1:20" ht="15.95" customHeight="1" x14ac:dyDescent="0.2">
      <c r="A53" s="240"/>
      <c r="B53" s="241"/>
      <c r="C53" s="241"/>
      <c r="D53" s="7"/>
      <c r="E53" s="80" t="s">
        <v>6</v>
      </c>
      <c r="F53" s="7"/>
      <c r="G53" s="240"/>
      <c r="H53" s="241"/>
      <c r="I53" s="241"/>
      <c r="J53" s="241"/>
      <c r="K53" s="79"/>
      <c r="L53" s="83"/>
      <c r="M53" s="372"/>
      <c r="N53" s="241"/>
      <c r="O53" s="372"/>
      <c r="P53" s="241"/>
      <c r="Q53" s="241"/>
      <c r="R53" s="83"/>
      <c r="S53" s="27">
        <f>IF(((K53*L53)-M53-O53-R53)&lt;0,0,((K53*L53)-M53-O53-R53))</f>
        <v>0</v>
      </c>
      <c r="T53" s="7"/>
    </row>
    <row r="54" spans="1:20" ht="14.45" customHeight="1" x14ac:dyDescent="0.2">
      <c r="A54" s="284" t="s">
        <v>134</v>
      </c>
      <c r="B54" s="285"/>
      <c r="C54" s="285"/>
      <c r="D54" s="285"/>
      <c r="E54" s="285"/>
      <c r="F54" s="285"/>
      <c r="G54" s="285"/>
      <c r="H54" s="285"/>
      <c r="I54" s="285"/>
      <c r="J54" s="285"/>
      <c r="K54" s="285"/>
      <c r="L54" s="285"/>
      <c r="M54" s="285"/>
      <c r="N54" s="285"/>
      <c r="O54" s="285"/>
      <c r="P54" s="285"/>
      <c r="Q54" s="285"/>
      <c r="R54" s="285"/>
      <c r="S54" s="285"/>
      <c r="T54" s="285"/>
    </row>
    <row r="55" spans="1:20" ht="13.7" customHeight="1" x14ac:dyDescent="0.2">
      <c r="A55" s="286" t="s">
        <v>135</v>
      </c>
      <c r="B55" s="287"/>
      <c r="C55" s="287"/>
      <c r="D55" s="287"/>
      <c r="E55" s="287"/>
      <c r="F55" s="287"/>
      <c r="G55" s="287"/>
      <c r="H55" s="287"/>
      <c r="I55" s="287"/>
      <c r="J55" s="287"/>
      <c r="K55" s="287"/>
      <c r="L55" s="287"/>
      <c r="M55" s="287"/>
      <c r="N55" s="287"/>
      <c r="O55" s="287"/>
      <c r="P55" s="287"/>
      <c r="Q55" s="287"/>
      <c r="R55" s="287"/>
      <c r="S55" s="287"/>
      <c r="T55" s="287"/>
    </row>
    <row r="56" spans="1:20" ht="13.7" customHeight="1" x14ac:dyDescent="0.2">
      <c r="A56" s="286" t="s">
        <v>136</v>
      </c>
      <c r="B56" s="287"/>
      <c r="C56" s="287"/>
      <c r="D56" s="287"/>
      <c r="E56" s="287"/>
      <c r="F56" s="287"/>
      <c r="G56" s="287"/>
      <c r="H56" s="287"/>
      <c r="I56" s="287"/>
      <c r="J56" s="287"/>
      <c r="K56" s="287"/>
      <c r="L56" s="287"/>
      <c r="M56" s="287"/>
      <c r="N56" s="287"/>
      <c r="O56" s="287"/>
      <c r="P56" s="287"/>
      <c r="Q56" s="287"/>
      <c r="R56" s="287"/>
      <c r="S56" s="287"/>
      <c r="T56" s="287"/>
    </row>
    <row r="57" spans="1:20" ht="14.45" customHeight="1" x14ac:dyDescent="0.2">
      <c r="A57" s="288" t="s">
        <v>87</v>
      </c>
      <c r="B57" s="215"/>
      <c r="C57" s="215"/>
      <c r="D57" s="215"/>
      <c r="E57" s="215"/>
      <c r="F57" s="215"/>
      <c r="G57" s="215"/>
      <c r="H57" s="215"/>
      <c r="I57" s="215"/>
      <c r="J57" s="215"/>
      <c r="K57" s="215"/>
      <c r="L57" s="215"/>
      <c r="M57" s="215"/>
      <c r="N57" s="215"/>
      <c r="O57" s="215"/>
      <c r="P57" s="215"/>
      <c r="Q57" s="215"/>
      <c r="R57" s="215"/>
      <c r="S57" s="215"/>
      <c r="T57" s="215"/>
    </row>
    <row r="58" spans="1:20" ht="10.7" customHeight="1" x14ac:dyDescent="0.2">
      <c r="A58" s="225"/>
      <c r="B58" s="226"/>
      <c r="C58" s="226"/>
      <c r="D58" s="226"/>
      <c r="E58" s="226"/>
      <c r="F58" s="226"/>
      <c r="G58" s="226"/>
      <c r="H58" s="226"/>
      <c r="I58" s="226"/>
      <c r="J58" s="226"/>
      <c r="K58" s="226"/>
      <c r="L58" s="226"/>
      <c r="M58" s="226"/>
      <c r="N58" s="226"/>
      <c r="O58" s="226"/>
      <c r="P58" s="226"/>
      <c r="Q58" s="226"/>
      <c r="R58" s="226"/>
      <c r="S58" s="226"/>
      <c r="T58" s="226"/>
    </row>
    <row r="59" spans="1:20" ht="16.7" customHeight="1" x14ac:dyDescent="0.2">
      <c r="A59" s="309" t="s">
        <v>3</v>
      </c>
      <c r="B59" s="310"/>
      <c r="C59" s="310"/>
      <c r="D59" s="310"/>
      <c r="E59" s="310"/>
      <c r="F59" s="310"/>
      <c r="G59" s="310"/>
      <c r="H59" s="310"/>
      <c r="I59" s="310"/>
      <c r="J59" s="310"/>
      <c r="K59" s="310"/>
      <c r="L59" s="269" t="s">
        <v>137</v>
      </c>
      <c r="M59" s="245"/>
      <c r="N59" s="245"/>
      <c r="O59" s="267" t="s">
        <v>61</v>
      </c>
      <c r="P59" s="245"/>
      <c r="Q59" s="245"/>
      <c r="R59" s="82" t="s">
        <v>68</v>
      </c>
      <c r="S59" s="82" t="s">
        <v>0</v>
      </c>
      <c r="T59" s="82" t="s">
        <v>7</v>
      </c>
    </row>
    <row r="60" spans="1:20" ht="16.7" customHeight="1" x14ac:dyDescent="0.2">
      <c r="A60" s="299" t="s">
        <v>10</v>
      </c>
      <c r="B60" s="215"/>
      <c r="C60" s="215"/>
      <c r="D60" s="215"/>
      <c r="E60" s="215"/>
      <c r="F60" s="215"/>
      <c r="G60" s="215"/>
      <c r="H60" s="215"/>
      <c r="I60" s="215"/>
      <c r="J60" s="215"/>
      <c r="K60" s="215"/>
      <c r="L60" s="244" t="s">
        <v>6</v>
      </c>
      <c r="M60" s="245"/>
      <c r="N60" s="245"/>
      <c r="O60" s="389"/>
      <c r="P60" s="313"/>
      <c r="Q60" s="313"/>
      <c r="R60" s="9">
        <v>430</v>
      </c>
      <c r="S60" s="27">
        <f>+O60*R60</f>
        <v>0</v>
      </c>
      <c r="T60" s="7"/>
    </row>
    <row r="61" spans="1:20" ht="14.45" customHeight="1" x14ac:dyDescent="0.2">
      <c r="A61" s="286" t="s">
        <v>138</v>
      </c>
      <c r="B61" s="287"/>
      <c r="C61" s="287"/>
      <c r="D61" s="287"/>
      <c r="E61" s="287"/>
      <c r="F61" s="287"/>
      <c r="G61" s="287"/>
      <c r="H61" s="287"/>
      <c r="I61" s="287"/>
      <c r="J61" s="287"/>
      <c r="K61" s="287"/>
      <c r="L61" s="287"/>
      <c r="M61" s="287"/>
      <c r="N61" s="287"/>
      <c r="O61" s="287"/>
      <c r="P61" s="287"/>
      <c r="Q61" s="287"/>
      <c r="R61" s="287"/>
      <c r="S61" s="287"/>
      <c r="T61" s="287"/>
    </row>
    <row r="62" spans="1:20" ht="14.45" customHeight="1" x14ac:dyDescent="0.2">
      <c r="A62" s="288" t="s">
        <v>20</v>
      </c>
      <c r="B62" s="215"/>
      <c r="C62" s="215"/>
      <c r="D62" s="215"/>
      <c r="E62" s="215"/>
      <c r="F62" s="215"/>
      <c r="G62" s="215"/>
      <c r="H62" s="215"/>
      <c r="I62" s="215"/>
      <c r="J62" s="215"/>
      <c r="K62" s="215"/>
      <c r="L62" s="215"/>
      <c r="M62" s="215"/>
      <c r="N62" s="215"/>
      <c r="O62" s="215"/>
      <c r="P62" s="215"/>
      <c r="Q62" s="215"/>
      <c r="R62" s="215"/>
      <c r="S62" s="215"/>
      <c r="T62" s="215"/>
    </row>
    <row r="63" spans="1:20" ht="12.2" customHeight="1" x14ac:dyDescent="0.2">
      <c r="A63" s="390"/>
      <c r="B63" s="226"/>
      <c r="C63" s="226"/>
      <c r="D63" s="226"/>
      <c r="E63" s="226"/>
      <c r="F63" s="226"/>
      <c r="G63" s="226"/>
      <c r="H63" s="226"/>
      <c r="I63" s="226"/>
      <c r="J63" s="226"/>
      <c r="K63" s="226"/>
      <c r="L63" s="226"/>
      <c r="M63" s="226"/>
      <c r="N63" s="226"/>
      <c r="O63" s="226"/>
      <c r="P63" s="226"/>
      <c r="Q63" s="226"/>
      <c r="R63" s="226"/>
      <c r="S63" s="226"/>
      <c r="T63" s="226"/>
    </row>
    <row r="64" spans="1:20" ht="15.2" customHeight="1" x14ac:dyDescent="0.2">
      <c r="A64" s="309" t="s">
        <v>49</v>
      </c>
      <c r="B64" s="310"/>
      <c r="C64" s="310"/>
      <c r="D64" s="310"/>
      <c r="E64" s="310"/>
      <c r="F64" s="310"/>
      <c r="G64" s="310"/>
      <c r="H64" s="310"/>
      <c r="I64" s="310"/>
      <c r="J64" s="310"/>
      <c r="K64" s="310"/>
      <c r="L64" s="310"/>
      <c r="M64" s="310"/>
      <c r="N64" s="310"/>
      <c r="O64" s="310"/>
      <c r="P64" s="310"/>
      <c r="Q64" s="310"/>
      <c r="R64" s="22" t="s">
        <v>47</v>
      </c>
      <c r="S64" s="77" t="s">
        <v>22</v>
      </c>
      <c r="T64" s="77" t="s">
        <v>5</v>
      </c>
    </row>
    <row r="65" spans="1:20" ht="15.95" customHeight="1" x14ac:dyDescent="0.2">
      <c r="A65" s="375" t="s">
        <v>76</v>
      </c>
      <c r="B65" s="215"/>
      <c r="C65" s="215"/>
      <c r="D65" s="215"/>
      <c r="E65" s="215"/>
      <c r="F65" s="215"/>
      <c r="G65" s="215"/>
      <c r="H65" s="215"/>
      <c r="I65" s="215"/>
      <c r="J65" s="215"/>
      <c r="K65" s="215"/>
      <c r="L65" s="215"/>
      <c r="M65" s="215"/>
      <c r="N65" s="215"/>
      <c r="O65" s="215"/>
      <c r="P65" s="215"/>
      <c r="Q65" s="215"/>
      <c r="R65" s="76" t="s">
        <v>45</v>
      </c>
      <c r="S65" s="76" t="s">
        <v>44</v>
      </c>
      <c r="T65" s="76" t="s">
        <v>58</v>
      </c>
    </row>
    <row r="66" spans="1:20" ht="16.7" customHeight="1" x14ac:dyDescent="0.2">
      <c r="A66" s="240"/>
      <c r="B66" s="241"/>
      <c r="C66" s="241"/>
      <c r="D66" s="241"/>
      <c r="E66" s="241"/>
      <c r="F66" s="241"/>
      <c r="G66" s="241"/>
      <c r="H66" s="241"/>
      <c r="I66" s="241"/>
      <c r="J66" s="241"/>
      <c r="K66" s="241"/>
      <c r="L66" s="241"/>
      <c r="M66" s="241"/>
      <c r="N66" s="241"/>
      <c r="O66" s="241"/>
      <c r="P66" s="241"/>
      <c r="Q66" s="241"/>
      <c r="R66" s="7"/>
      <c r="S66" s="83"/>
      <c r="T66" s="7"/>
    </row>
    <row r="67" spans="1:20" ht="16.7" customHeight="1" x14ac:dyDescent="0.2">
      <c r="A67" s="240"/>
      <c r="B67" s="241"/>
      <c r="C67" s="241"/>
      <c r="D67" s="241"/>
      <c r="E67" s="241"/>
      <c r="F67" s="241"/>
      <c r="G67" s="241"/>
      <c r="H67" s="241"/>
      <c r="I67" s="241"/>
      <c r="J67" s="241"/>
      <c r="K67" s="241"/>
      <c r="L67" s="241"/>
      <c r="M67" s="241"/>
      <c r="N67" s="241"/>
      <c r="O67" s="241"/>
      <c r="P67" s="241"/>
      <c r="Q67" s="241"/>
      <c r="R67" s="7"/>
      <c r="S67" s="83"/>
      <c r="T67" s="7"/>
    </row>
    <row r="68" spans="1:20" ht="16.7" customHeight="1" x14ac:dyDescent="0.2">
      <c r="A68" s="240"/>
      <c r="B68" s="241"/>
      <c r="C68" s="241"/>
      <c r="D68" s="241"/>
      <c r="E68" s="241"/>
      <c r="F68" s="241"/>
      <c r="G68" s="241"/>
      <c r="H68" s="241"/>
      <c r="I68" s="241"/>
      <c r="J68" s="241"/>
      <c r="K68" s="241"/>
      <c r="L68" s="241"/>
      <c r="M68" s="241"/>
      <c r="N68" s="241"/>
      <c r="O68" s="241"/>
      <c r="P68" s="241"/>
      <c r="Q68" s="241"/>
      <c r="R68" s="7"/>
      <c r="S68" s="83"/>
      <c r="T68" s="7"/>
    </row>
    <row r="69" spans="1:20" ht="16.7" customHeight="1" x14ac:dyDescent="0.2">
      <c r="A69" s="240"/>
      <c r="B69" s="241"/>
      <c r="C69" s="241"/>
      <c r="D69" s="241"/>
      <c r="E69" s="241"/>
      <c r="F69" s="241"/>
      <c r="G69" s="241"/>
      <c r="H69" s="241"/>
      <c r="I69" s="241"/>
      <c r="J69" s="241"/>
      <c r="K69" s="241"/>
      <c r="L69" s="241"/>
      <c r="M69" s="241"/>
      <c r="N69" s="241"/>
      <c r="O69" s="241"/>
      <c r="P69" s="241"/>
      <c r="Q69" s="241"/>
      <c r="R69" s="7"/>
      <c r="S69" s="83"/>
      <c r="T69" s="7"/>
    </row>
    <row r="70" spans="1:20" ht="9.1999999999999993" customHeight="1" x14ac:dyDescent="0.2">
      <c r="A70" s="333"/>
      <c r="B70" s="246"/>
      <c r="C70" s="246"/>
      <c r="D70" s="246"/>
      <c r="E70" s="246"/>
      <c r="F70" s="246"/>
      <c r="G70" s="246"/>
      <c r="H70" s="246"/>
      <c r="I70" s="246"/>
      <c r="J70" s="246"/>
      <c r="K70" s="246"/>
      <c r="L70" s="246"/>
      <c r="M70" s="246"/>
      <c r="N70" s="246"/>
      <c r="O70" s="246"/>
      <c r="P70" s="246"/>
      <c r="Q70" s="246"/>
      <c r="R70" s="246"/>
      <c r="S70" s="246"/>
      <c r="T70" s="246"/>
    </row>
    <row r="71" spans="1:20" ht="18.2" customHeight="1" x14ac:dyDescent="0.2">
      <c r="A71" s="184" t="s">
        <v>30</v>
      </c>
      <c r="B71" s="245"/>
      <c r="C71" s="245"/>
      <c r="D71" s="245"/>
      <c r="E71" s="245"/>
      <c r="F71" s="245"/>
      <c r="G71" s="245"/>
      <c r="H71" s="245"/>
      <c r="I71" s="245"/>
      <c r="J71" s="245"/>
      <c r="K71" s="245"/>
      <c r="L71" s="245"/>
      <c r="M71" s="245"/>
      <c r="N71" s="245"/>
      <c r="O71" s="245"/>
      <c r="P71" s="245"/>
      <c r="Q71" s="245"/>
      <c r="R71" s="245"/>
      <c r="S71" s="29">
        <f>+S21+SUM(S25:S28)+SUM(S32:S35)+SUM(S50:S53)+S60+SUM(S43:S46)+SUM(S66:S69)</f>
        <v>0</v>
      </c>
      <c r="T71" s="80"/>
    </row>
    <row r="72" spans="1:20" ht="15.95" customHeight="1" x14ac:dyDescent="0.2">
      <c r="A72" s="244" t="s">
        <v>69</v>
      </c>
      <c r="B72" s="245"/>
      <c r="C72" s="245"/>
      <c r="D72" s="245"/>
      <c r="E72" s="245"/>
      <c r="F72" s="240"/>
      <c r="G72" s="241"/>
      <c r="H72" s="241"/>
      <c r="I72" s="241"/>
      <c r="J72" s="241"/>
      <c r="K72" s="241"/>
      <c r="L72" s="241"/>
      <c r="M72" s="241"/>
      <c r="N72" s="241"/>
      <c r="O72" s="241"/>
      <c r="P72" s="241"/>
      <c r="Q72" s="241"/>
      <c r="R72" s="241"/>
      <c r="S72" s="83"/>
      <c r="T72" s="7"/>
    </row>
    <row r="73" spans="1:20" ht="16.7" customHeight="1" x14ac:dyDescent="0.2">
      <c r="A73" s="244" t="s">
        <v>43</v>
      </c>
      <c r="B73" s="245"/>
      <c r="C73" s="245"/>
      <c r="D73" s="245"/>
      <c r="E73" s="245"/>
      <c r="F73" s="240"/>
      <c r="G73" s="241"/>
      <c r="H73" s="241"/>
      <c r="I73" s="241"/>
      <c r="J73" s="241"/>
      <c r="K73" s="241"/>
      <c r="L73" s="241"/>
      <c r="M73" s="241"/>
      <c r="N73" s="241"/>
      <c r="O73" s="241"/>
      <c r="P73" s="241"/>
      <c r="Q73" s="241"/>
      <c r="R73" s="241"/>
      <c r="S73" s="83"/>
      <c r="T73" s="7"/>
    </row>
    <row r="74" spans="1:20" ht="17.45" customHeight="1" x14ac:dyDescent="0.2">
      <c r="A74" s="326" t="s">
        <v>124</v>
      </c>
      <c r="B74" s="245"/>
      <c r="C74" s="245"/>
      <c r="D74" s="245"/>
      <c r="E74" s="245"/>
      <c r="F74" s="245"/>
      <c r="G74" s="245"/>
      <c r="H74" s="245"/>
      <c r="I74" s="245"/>
      <c r="J74" s="245"/>
      <c r="K74" s="245"/>
      <c r="L74" s="245"/>
      <c r="M74" s="245"/>
      <c r="N74" s="245"/>
      <c r="O74" s="245"/>
      <c r="P74" s="245"/>
      <c r="Q74" s="245"/>
      <c r="R74" s="245"/>
      <c r="S74" s="28">
        <f>+S71-SUM(S72:S73)</f>
        <v>0</v>
      </c>
      <c r="T74" s="80"/>
    </row>
    <row r="75" spans="1:20" ht="10.7" customHeight="1" x14ac:dyDescent="0.2">
      <c r="A75" s="333"/>
      <c r="B75" s="246"/>
      <c r="C75" s="246"/>
      <c r="D75" s="246"/>
      <c r="E75" s="246"/>
      <c r="F75" s="246"/>
      <c r="G75" s="246"/>
      <c r="H75" s="246"/>
      <c r="I75" s="246"/>
      <c r="J75" s="246"/>
      <c r="K75" s="246"/>
      <c r="L75" s="246"/>
      <c r="M75" s="246"/>
      <c r="N75" s="246"/>
      <c r="O75" s="246"/>
      <c r="P75" s="246"/>
      <c r="Q75" s="246"/>
      <c r="R75" s="246"/>
      <c r="S75" s="246"/>
      <c r="T75" s="246"/>
    </row>
    <row r="76" spans="1:20" ht="16.7" customHeight="1" x14ac:dyDescent="0.2">
      <c r="A76" s="10"/>
      <c r="B76" s="386" t="s">
        <v>35</v>
      </c>
      <c r="C76" s="387"/>
      <c r="D76" s="387"/>
      <c r="E76" s="387"/>
      <c r="F76" s="387"/>
      <c r="G76" s="387"/>
      <c r="H76" s="387"/>
      <c r="I76" s="387"/>
      <c r="J76" s="387"/>
      <c r="K76" s="387"/>
      <c r="L76" s="387"/>
      <c r="M76" s="387"/>
      <c r="N76" s="391"/>
      <c r="O76" s="380" t="s">
        <v>75</v>
      </c>
      <c r="P76" s="379"/>
      <c r="Q76" s="379"/>
      <c r="R76" s="379"/>
      <c r="S76" s="379"/>
      <c r="T76" s="379"/>
    </row>
    <row r="77" spans="1:20" ht="16.7" customHeight="1" x14ac:dyDescent="0.2">
      <c r="A77" s="10"/>
      <c r="B77" s="380" t="s">
        <v>42</v>
      </c>
      <c r="C77" s="379"/>
      <c r="D77" s="10"/>
      <c r="E77" s="381" t="s">
        <v>12</v>
      </c>
      <c r="F77" s="382"/>
      <c r="G77" s="382"/>
      <c r="H77" s="86"/>
      <c r="I77" s="87"/>
      <c r="J77" s="87"/>
      <c r="K77" s="87"/>
      <c r="L77" s="87"/>
      <c r="M77" s="23"/>
      <c r="N77" s="100"/>
      <c r="O77" s="380" t="s">
        <v>50</v>
      </c>
      <c r="P77" s="379"/>
      <c r="Q77" s="379"/>
      <c r="R77" s="379"/>
      <c r="S77" s="379"/>
      <c r="T77" s="379"/>
    </row>
    <row r="78" spans="1:20" ht="9.9499999999999993" customHeight="1" x14ac:dyDescent="0.2">
      <c r="A78" s="333"/>
      <c r="B78" s="246"/>
      <c r="C78" s="246"/>
      <c r="D78" s="246"/>
      <c r="E78" s="246"/>
      <c r="F78" s="246"/>
      <c r="G78" s="246"/>
      <c r="H78" s="246"/>
      <c r="I78" s="246"/>
      <c r="J78" s="246"/>
      <c r="K78" s="246"/>
      <c r="L78" s="246"/>
      <c r="M78" s="246"/>
      <c r="N78" s="246"/>
      <c r="O78" s="246"/>
      <c r="P78" s="246"/>
      <c r="Q78" s="246"/>
      <c r="R78" s="246"/>
      <c r="S78" s="246"/>
      <c r="T78" s="246"/>
    </row>
    <row r="79" spans="1:20" ht="15.95" customHeight="1" x14ac:dyDescent="0.2">
      <c r="A79" s="377" t="s">
        <v>33</v>
      </c>
      <c r="B79" s="232"/>
      <c r="C79" s="232"/>
      <c r="D79" s="232"/>
      <c r="E79" s="377" t="s">
        <v>56</v>
      </c>
      <c r="F79" s="232"/>
      <c r="G79" s="232"/>
      <c r="H79" s="232"/>
      <c r="I79" s="232"/>
      <c r="J79" s="232"/>
      <c r="K79" s="232"/>
      <c r="L79" s="377" t="s">
        <v>25</v>
      </c>
      <c r="M79" s="232"/>
      <c r="N79" s="232"/>
      <c r="O79" s="232"/>
      <c r="P79" s="232"/>
      <c r="Q79" s="232"/>
      <c r="R79" s="232"/>
      <c r="S79" s="232"/>
      <c r="T79" s="232"/>
    </row>
    <row r="80" spans="1:20" ht="33.200000000000003" customHeight="1" x14ac:dyDescent="0.2">
      <c r="A80" s="355"/>
      <c r="B80" s="355"/>
      <c r="C80" s="355"/>
      <c r="D80" s="355"/>
      <c r="E80" s="355"/>
      <c r="F80" s="355"/>
      <c r="G80" s="355"/>
      <c r="H80" s="355"/>
      <c r="I80" s="355"/>
      <c r="J80" s="355"/>
      <c r="K80" s="355"/>
      <c r="L80" s="355"/>
      <c r="M80" s="355"/>
      <c r="N80" s="355"/>
      <c r="O80" s="355"/>
      <c r="P80" s="355"/>
      <c r="Q80" s="355"/>
      <c r="R80" s="355"/>
      <c r="S80" s="355"/>
      <c r="T80" s="355"/>
    </row>
    <row r="81" spans="1:20" ht="12.95" customHeight="1" x14ac:dyDescent="0.2">
      <c r="A81" s="376"/>
      <c r="B81" s="226"/>
      <c r="C81" s="226"/>
      <c r="D81" s="226"/>
      <c r="E81" s="226"/>
      <c r="F81" s="226"/>
      <c r="G81" s="226"/>
      <c r="H81" s="226"/>
      <c r="I81" s="226"/>
      <c r="J81" s="226"/>
      <c r="K81" s="226"/>
      <c r="L81" s="226"/>
      <c r="M81" s="226"/>
      <c r="N81" s="226"/>
      <c r="O81" s="226"/>
      <c r="P81" s="226"/>
      <c r="Q81" s="226"/>
      <c r="R81" s="226"/>
      <c r="S81" s="226"/>
      <c r="T81" s="226"/>
    </row>
  </sheetData>
  <sheetProtection sheet="1" objects="1" scenarios="1" formatCells="0" formatColumns="0" formatRows="0" insertColumns="0" insertRows="0" insertHyperlinks="0" deleteColumns="0" deleteRows="0" sort="0" autoFilter="0" pivotTables="0"/>
  <mergeCells count="229">
    <mergeCell ref="A81:T81"/>
    <mergeCell ref="A78:T78"/>
    <mergeCell ref="A79:D79"/>
    <mergeCell ref="E79:K79"/>
    <mergeCell ref="L79:T79"/>
    <mergeCell ref="A80:D80"/>
    <mergeCell ref="E80:K80"/>
    <mergeCell ref="L80:T80"/>
    <mergeCell ref="A74:R74"/>
    <mergeCell ref="A75:T75"/>
    <mergeCell ref="O76:T76"/>
    <mergeCell ref="B77:C77"/>
    <mergeCell ref="E77:G77"/>
    <mergeCell ref="O77:T77"/>
    <mergeCell ref="B76:N76"/>
    <mergeCell ref="A70:T70"/>
    <mergeCell ref="A71:R71"/>
    <mergeCell ref="A72:E72"/>
    <mergeCell ref="F72:R72"/>
    <mergeCell ref="A73:E73"/>
    <mergeCell ref="F73:R73"/>
    <mergeCell ref="A64:Q64"/>
    <mergeCell ref="A65:Q65"/>
    <mergeCell ref="A66:Q66"/>
    <mergeCell ref="A67:Q67"/>
    <mergeCell ref="A68:Q68"/>
    <mergeCell ref="A69:Q69"/>
    <mergeCell ref="A60:K60"/>
    <mergeCell ref="L60:N60"/>
    <mergeCell ref="O60:Q60"/>
    <mergeCell ref="A61:T61"/>
    <mergeCell ref="A62:T62"/>
    <mergeCell ref="A63:T63"/>
    <mergeCell ref="A59:K59"/>
    <mergeCell ref="L59:N59"/>
    <mergeCell ref="O59:Q59"/>
    <mergeCell ref="A54:T54"/>
    <mergeCell ref="A55:T55"/>
    <mergeCell ref="A56:T56"/>
    <mergeCell ref="A57:T57"/>
    <mergeCell ref="A58:T58"/>
    <mergeCell ref="A52:C52"/>
    <mergeCell ref="G52:J52"/>
    <mergeCell ref="M52:N52"/>
    <mergeCell ref="O52:Q52"/>
    <mergeCell ref="A53:C53"/>
    <mergeCell ref="G53:J53"/>
    <mergeCell ref="M53:N53"/>
    <mergeCell ref="O53:Q53"/>
    <mergeCell ref="A50:C50"/>
    <mergeCell ref="G50:J50"/>
    <mergeCell ref="M50:N50"/>
    <mergeCell ref="O50:Q50"/>
    <mergeCell ref="A51:C51"/>
    <mergeCell ref="G51:J51"/>
    <mergeCell ref="M51:N51"/>
    <mergeCell ref="O51:Q51"/>
    <mergeCell ref="A47:T47"/>
    <mergeCell ref="A48:J48"/>
    <mergeCell ref="M48:R48"/>
    <mergeCell ref="A49:C49"/>
    <mergeCell ref="D49:J49"/>
    <mergeCell ref="M49:N49"/>
    <mergeCell ref="O49:Q49"/>
    <mergeCell ref="A45:L45"/>
    <mergeCell ref="M45:N45"/>
    <mergeCell ref="P45:Q45"/>
    <mergeCell ref="A46:L46"/>
    <mergeCell ref="M46:N46"/>
    <mergeCell ref="P46:Q46"/>
    <mergeCell ref="A43:L43"/>
    <mergeCell ref="M43:N43"/>
    <mergeCell ref="P43:Q43"/>
    <mergeCell ref="A44:L44"/>
    <mergeCell ref="M44:N44"/>
    <mergeCell ref="P44:Q44"/>
    <mergeCell ref="A38:T38"/>
    <mergeCell ref="A39:T39"/>
    <mergeCell ref="A40:T40"/>
    <mergeCell ref="A41:L41"/>
    <mergeCell ref="M41:Q41"/>
    <mergeCell ref="A42:L42"/>
    <mergeCell ref="M42:N42"/>
    <mergeCell ref="P42:Q42"/>
    <mergeCell ref="A35:G35"/>
    <mergeCell ref="H35:J35"/>
    <mergeCell ref="M35:N35"/>
    <mergeCell ref="O35:Q35"/>
    <mergeCell ref="A36:T36"/>
    <mergeCell ref="A37:T37"/>
    <mergeCell ref="A33:G33"/>
    <mergeCell ref="H33:J33"/>
    <mergeCell ref="M33:N33"/>
    <mergeCell ref="O33:Q33"/>
    <mergeCell ref="A34:G34"/>
    <mergeCell ref="H34:J34"/>
    <mergeCell ref="M34:N34"/>
    <mergeCell ref="O34:Q34"/>
    <mergeCell ref="M31:N31"/>
    <mergeCell ref="O31:Q31"/>
    <mergeCell ref="A32:G32"/>
    <mergeCell ref="H32:J32"/>
    <mergeCell ref="M32:N32"/>
    <mergeCell ref="O32:Q32"/>
    <mergeCell ref="A28:N28"/>
    <mergeCell ref="O28:Q28"/>
    <mergeCell ref="A29:T29"/>
    <mergeCell ref="A30:G31"/>
    <mergeCell ref="H30:J30"/>
    <mergeCell ref="M30:R30"/>
    <mergeCell ref="S30:S31"/>
    <mergeCell ref="T30:T31"/>
    <mergeCell ref="H31:J31"/>
    <mergeCell ref="A26:N26"/>
    <mergeCell ref="O26:Q26"/>
    <mergeCell ref="A27:C27"/>
    <mergeCell ref="D27:G27"/>
    <mergeCell ref="H27:N27"/>
    <mergeCell ref="O27:Q27"/>
    <mergeCell ref="R22:T22"/>
    <mergeCell ref="A23:T23"/>
    <mergeCell ref="A24:N24"/>
    <mergeCell ref="O24:Q24"/>
    <mergeCell ref="A25:N25"/>
    <mergeCell ref="O25:Q25"/>
    <mergeCell ref="A21:K21"/>
    <mergeCell ref="L21:N21"/>
    <mergeCell ref="O21:Q21"/>
    <mergeCell ref="A22:K22"/>
    <mergeCell ref="L22:N22"/>
    <mergeCell ref="O22:Q22"/>
    <mergeCell ref="A20:B20"/>
    <mergeCell ref="C20:D20"/>
    <mergeCell ref="E20:G20"/>
    <mergeCell ref="H20:J20"/>
    <mergeCell ref="L20:N20"/>
    <mergeCell ref="O20:Q20"/>
    <mergeCell ref="A19:B19"/>
    <mergeCell ref="C19:D19"/>
    <mergeCell ref="E19:G19"/>
    <mergeCell ref="H19:J19"/>
    <mergeCell ref="L19:N19"/>
    <mergeCell ref="O19:Q19"/>
    <mergeCell ref="A18:B18"/>
    <mergeCell ref="C18:D18"/>
    <mergeCell ref="E18:G18"/>
    <mergeCell ref="H18:J18"/>
    <mergeCell ref="L18:N18"/>
    <mergeCell ref="O18:Q18"/>
    <mergeCell ref="A17:B17"/>
    <mergeCell ref="C17:D17"/>
    <mergeCell ref="E17:G17"/>
    <mergeCell ref="H17:J17"/>
    <mergeCell ref="L17:N17"/>
    <mergeCell ref="O17:Q17"/>
    <mergeCell ref="A16:B16"/>
    <mergeCell ref="C16:D16"/>
    <mergeCell ref="E16:G16"/>
    <mergeCell ref="H16:J16"/>
    <mergeCell ref="L16:N16"/>
    <mergeCell ref="O16:Q16"/>
    <mergeCell ref="A15:B15"/>
    <mergeCell ref="C15:D15"/>
    <mergeCell ref="E15:G15"/>
    <mergeCell ref="H15:J15"/>
    <mergeCell ref="L15:N15"/>
    <mergeCell ref="O15:Q15"/>
    <mergeCell ref="A14:B14"/>
    <mergeCell ref="C14:D14"/>
    <mergeCell ref="E14:G14"/>
    <mergeCell ref="H14:J14"/>
    <mergeCell ref="L14:N14"/>
    <mergeCell ref="O14:Q14"/>
    <mergeCell ref="A13:B13"/>
    <mergeCell ref="C13:D13"/>
    <mergeCell ref="E13:G13"/>
    <mergeCell ref="H13:J13"/>
    <mergeCell ref="L13:N13"/>
    <mergeCell ref="O13:Q13"/>
    <mergeCell ref="A12:B12"/>
    <mergeCell ref="C12:D12"/>
    <mergeCell ref="E12:G12"/>
    <mergeCell ref="H12:J12"/>
    <mergeCell ref="L12:N12"/>
    <mergeCell ref="O12:Q12"/>
    <mergeCell ref="A11:B11"/>
    <mergeCell ref="C11:D11"/>
    <mergeCell ref="E11:G11"/>
    <mergeCell ref="H11:J11"/>
    <mergeCell ref="L11:N11"/>
    <mergeCell ref="O11:Q11"/>
    <mergeCell ref="A10:B10"/>
    <mergeCell ref="C10:D10"/>
    <mergeCell ref="E10:G10"/>
    <mergeCell ref="H10:J10"/>
    <mergeCell ref="L10:N10"/>
    <mergeCell ref="O10:Q10"/>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T1"/>
    <mergeCell ref="A2:B2"/>
    <mergeCell ref="C2:J2"/>
    <mergeCell ref="K2:L2"/>
    <mergeCell ref="M2:P2"/>
    <mergeCell ref="R2:T2"/>
    <mergeCell ref="A4:B4"/>
    <mergeCell ref="C4:J4"/>
    <mergeCell ref="K4:L4"/>
    <mergeCell ref="M4:T4"/>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85"/>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68" t="s">
        <v>13</v>
      </c>
      <c r="B1" s="353"/>
      <c r="C1" s="353"/>
      <c r="D1" s="353"/>
      <c r="E1" s="353"/>
      <c r="F1" s="353"/>
      <c r="G1" s="353"/>
      <c r="H1" s="353"/>
      <c r="I1" s="353"/>
      <c r="J1" s="353"/>
      <c r="K1" s="353"/>
      <c r="L1" s="353"/>
      <c r="M1" s="353"/>
      <c r="N1" s="353"/>
      <c r="O1" s="353"/>
      <c r="P1" s="353"/>
      <c r="Q1" s="353"/>
      <c r="R1" s="353"/>
      <c r="S1" s="353"/>
      <c r="T1" s="353"/>
    </row>
    <row r="2" spans="1:20" ht="16.7" customHeight="1" x14ac:dyDescent="0.2">
      <c r="A2" s="216" t="s">
        <v>116</v>
      </c>
      <c r="B2" s="215"/>
      <c r="C2" s="354" t="s">
        <v>60</v>
      </c>
      <c r="D2" s="355"/>
      <c r="E2" s="355"/>
      <c r="F2" s="355"/>
      <c r="G2" s="355"/>
      <c r="H2" s="355"/>
      <c r="I2" s="355"/>
      <c r="J2" s="355"/>
      <c r="K2" s="216" t="s">
        <v>48</v>
      </c>
      <c r="L2" s="215"/>
      <c r="M2" s="356"/>
      <c r="N2" s="357"/>
      <c r="O2" s="357"/>
      <c r="P2" s="357"/>
      <c r="Q2" s="62" t="s">
        <v>1</v>
      </c>
      <c r="R2" s="358"/>
      <c r="S2" s="359"/>
      <c r="T2" s="359"/>
    </row>
    <row r="3" spans="1:20" ht="16.7" customHeight="1" x14ac:dyDescent="0.2">
      <c r="A3" s="184" t="s">
        <v>80</v>
      </c>
      <c r="B3" s="245"/>
      <c r="C3" s="245"/>
      <c r="D3" s="245"/>
      <c r="E3" s="240"/>
      <c r="F3" s="241"/>
      <c r="G3" s="63" t="s">
        <v>14</v>
      </c>
      <c r="H3" s="240"/>
      <c r="I3" s="241"/>
      <c r="J3" s="241"/>
      <c r="K3" s="184" t="s">
        <v>78</v>
      </c>
      <c r="L3" s="245"/>
      <c r="M3" s="365"/>
      <c r="N3" s="237"/>
      <c r="O3" s="237"/>
      <c r="P3" s="237"/>
      <c r="Q3" s="63" t="s">
        <v>1</v>
      </c>
      <c r="R3" s="366"/>
      <c r="S3" s="239"/>
      <c r="T3" s="239"/>
    </row>
    <row r="4" spans="1:20" ht="16.7" customHeight="1" x14ac:dyDescent="0.2">
      <c r="A4" s="184" t="s">
        <v>72</v>
      </c>
      <c r="B4" s="245"/>
      <c r="C4" s="240"/>
      <c r="D4" s="241"/>
      <c r="E4" s="241"/>
      <c r="F4" s="241"/>
      <c r="G4" s="241"/>
      <c r="H4" s="241"/>
      <c r="I4" s="241"/>
      <c r="J4" s="241"/>
      <c r="K4" s="184" t="s">
        <v>70</v>
      </c>
      <c r="L4" s="245"/>
      <c r="M4" s="240"/>
      <c r="N4" s="241"/>
      <c r="O4" s="241"/>
      <c r="P4" s="241"/>
      <c r="Q4" s="241"/>
      <c r="R4" s="241"/>
      <c r="S4" s="241"/>
      <c r="T4" s="241"/>
    </row>
    <row r="5" spans="1:20" ht="16.7" customHeight="1" x14ac:dyDescent="0.2">
      <c r="A5" s="217" t="s">
        <v>88</v>
      </c>
      <c r="B5" s="360"/>
      <c r="C5" s="360"/>
      <c r="D5" s="360"/>
      <c r="E5" s="361"/>
      <c r="F5" s="362"/>
      <c r="G5" s="363"/>
      <c r="H5" s="363"/>
      <c r="I5" s="363"/>
      <c r="J5" s="363"/>
      <c r="K5" s="363"/>
      <c r="L5" s="363"/>
      <c r="M5" s="363"/>
      <c r="N5" s="363"/>
      <c r="O5" s="363"/>
      <c r="P5" s="363"/>
      <c r="Q5" s="363"/>
      <c r="R5" s="363"/>
      <c r="S5" s="363"/>
      <c r="T5" s="364"/>
    </row>
    <row r="6" spans="1:20" ht="10.7" customHeight="1" x14ac:dyDescent="0.2">
      <c r="A6" s="225"/>
      <c r="B6" s="226"/>
      <c r="C6" s="226"/>
      <c r="D6" s="226"/>
      <c r="E6" s="226"/>
      <c r="F6" s="226"/>
      <c r="G6" s="226"/>
      <c r="H6" s="226"/>
      <c r="I6" s="226"/>
      <c r="J6" s="226"/>
      <c r="K6" s="226"/>
      <c r="L6" s="226"/>
      <c r="M6" s="226"/>
      <c r="N6" s="226"/>
      <c r="O6" s="226"/>
      <c r="P6" s="226"/>
      <c r="Q6" s="226"/>
      <c r="R6" s="226"/>
      <c r="S6" s="226"/>
      <c r="T6" s="226"/>
    </row>
    <row r="7" spans="1:20" ht="15.2" customHeight="1" x14ac:dyDescent="0.2">
      <c r="A7" s="228" t="s">
        <v>74</v>
      </c>
      <c r="B7" s="229"/>
      <c r="C7" s="229"/>
      <c r="D7" s="229"/>
      <c r="E7" s="229"/>
      <c r="F7" s="229"/>
      <c r="G7" s="229"/>
      <c r="H7" s="229"/>
      <c r="I7" s="229"/>
      <c r="J7" s="229"/>
      <c r="K7" s="229"/>
      <c r="L7" s="229"/>
      <c r="M7" s="229"/>
      <c r="N7" s="229"/>
      <c r="O7" s="229"/>
      <c r="P7" s="229"/>
      <c r="Q7" s="229"/>
      <c r="R7" s="229"/>
      <c r="S7" s="229"/>
      <c r="T7" s="229"/>
    </row>
    <row r="8" spans="1:20" ht="15.95" customHeight="1" x14ac:dyDescent="0.2">
      <c r="A8" s="231" t="s">
        <v>60</v>
      </c>
      <c r="B8" s="232"/>
      <c r="C8" s="231" t="s">
        <v>41</v>
      </c>
      <c r="D8" s="232"/>
      <c r="E8" s="233"/>
      <c r="F8" s="232"/>
      <c r="G8" s="232"/>
      <c r="H8" s="233" t="s">
        <v>38</v>
      </c>
      <c r="I8" s="232"/>
      <c r="J8" s="232"/>
      <c r="K8" s="65" t="s">
        <v>60</v>
      </c>
      <c r="L8" s="231" t="s">
        <v>79</v>
      </c>
      <c r="M8" s="232"/>
      <c r="N8" s="232"/>
      <c r="O8" s="231" t="s">
        <v>62</v>
      </c>
      <c r="P8" s="232"/>
      <c r="Q8" s="232"/>
      <c r="R8" s="65" t="s">
        <v>47</v>
      </c>
      <c r="S8" s="65" t="s">
        <v>22</v>
      </c>
      <c r="T8" s="65" t="s">
        <v>77</v>
      </c>
    </row>
    <row r="9" spans="1:20" ht="15.95" customHeight="1" x14ac:dyDescent="0.2">
      <c r="A9" s="214" t="s">
        <v>33</v>
      </c>
      <c r="B9" s="215"/>
      <c r="C9" s="216" t="s">
        <v>18</v>
      </c>
      <c r="D9" s="215"/>
      <c r="E9" s="216" t="s">
        <v>28</v>
      </c>
      <c r="F9" s="215"/>
      <c r="G9" s="215"/>
      <c r="H9" s="216" t="s">
        <v>32</v>
      </c>
      <c r="I9" s="215"/>
      <c r="J9" s="215"/>
      <c r="K9" s="64" t="s">
        <v>39</v>
      </c>
      <c r="L9" s="214" t="s">
        <v>59</v>
      </c>
      <c r="M9" s="215"/>
      <c r="N9" s="215"/>
      <c r="O9" s="214" t="s">
        <v>36</v>
      </c>
      <c r="P9" s="215"/>
      <c r="Q9" s="215"/>
      <c r="R9" s="64" t="s">
        <v>23</v>
      </c>
      <c r="S9" s="64" t="s">
        <v>82</v>
      </c>
      <c r="T9" s="64" t="s">
        <v>58</v>
      </c>
    </row>
    <row r="10" spans="1:20" ht="16.7" customHeight="1" x14ac:dyDescent="0.2">
      <c r="A10" s="236"/>
      <c r="B10" s="237"/>
      <c r="C10" s="238"/>
      <c r="D10" s="239"/>
      <c r="E10" s="240"/>
      <c r="F10" s="241"/>
      <c r="G10" s="241"/>
      <c r="H10" s="240"/>
      <c r="I10" s="241"/>
      <c r="J10" s="241"/>
      <c r="K10" s="66"/>
      <c r="L10" s="240"/>
      <c r="M10" s="241"/>
      <c r="N10" s="241"/>
      <c r="O10" s="242"/>
      <c r="P10" s="243"/>
      <c r="Q10" s="243"/>
      <c r="R10" s="40"/>
      <c r="S10" s="67"/>
      <c r="T10" s="66"/>
    </row>
    <row r="11" spans="1:20" ht="16.7" customHeight="1" x14ac:dyDescent="0.2">
      <c r="A11" s="236"/>
      <c r="B11" s="237"/>
      <c r="C11" s="238"/>
      <c r="D11" s="239"/>
      <c r="E11" s="240"/>
      <c r="F11" s="241"/>
      <c r="G11" s="241"/>
      <c r="H11" s="240"/>
      <c r="I11" s="241"/>
      <c r="J11" s="241"/>
      <c r="K11" s="66"/>
      <c r="L11" s="240"/>
      <c r="M11" s="241"/>
      <c r="N11" s="241"/>
      <c r="O11" s="242"/>
      <c r="P11" s="243"/>
      <c r="Q11" s="243"/>
      <c r="R11" s="40"/>
      <c r="S11" s="67"/>
      <c r="T11" s="66"/>
    </row>
    <row r="12" spans="1:20" ht="16.7" customHeight="1" x14ac:dyDescent="0.2">
      <c r="A12" s="236"/>
      <c r="B12" s="237"/>
      <c r="C12" s="238"/>
      <c r="D12" s="239"/>
      <c r="E12" s="240"/>
      <c r="F12" s="241"/>
      <c r="G12" s="241"/>
      <c r="H12" s="240"/>
      <c r="I12" s="241"/>
      <c r="J12" s="241"/>
      <c r="K12" s="66"/>
      <c r="L12" s="240"/>
      <c r="M12" s="241"/>
      <c r="N12" s="241"/>
      <c r="O12" s="242"/>
      <c r="P12" s="243"/>
      <c r="Q12" s="243"/>
      <c r="R12" s="40"/>
      <c r="S12" s="67"/>
      <c r="T12" s="66"/>
    </row>
    <row r="13" spans="1:20" ht="16.7" customHeight="1" x14ac:dyDescent="0.2">
      <c r="A13" s="236"/>
      <c r="B13" s="237"/>
      <c r="C13" s="238"/>
      <c r="D13" s="239"/>
      <c r="E13" s="240"/>
      <c r="F13" s="241"/>
      <c r="G13" s="241"/>
      <c r="H13" s="240"/>
      <c r="I13" s="241"/>
      <c r="J13" s="241"/>
      <c r="K13" s="66"/>
      <c r="L13" s="240"/>
      <c r="M13" s="241"/>
      <c r="N13" s="241"/>
      <c r="O13" s="242"/>
      <c r="P13" s="243"/>
      <c r="Q13" s="243"/>
      <c r="R13" s="40"/>
      <c r="S13" s="67"/>
      <c r="T13" s="66"/>
    </row>
    <row r="14" spans="1:20" ht="16.7" customHeight="1" x14ac:dyDescent="0.2">
      <c r="A14" s="236"/>
      <c r="B14" s="237"/>
      <c r="C14" s="238"/>
      <c r="D14" s="239"/>
      <c r="E14" s="240"/>
      <c r="F14" s="241"/>
      <c r="G14" s="241"/>
      <c r="H14" s="240"/>
      <c r="I14" s="241"/>
      <c r="J14" s="241"/>
      <c r="K14" s="66"/>
      <c r="L14" s="240"/>
      <c r="M14" s="241"/>
      <c r="N14" s="241"/>
      <c r="O14" s="242"/>
      <c r="P14" s="243"/>
      <c r="Q14" s="243"/>
      <c r="R14" s="40"/>
      <c r="S14" s="67"/>
      <c r="T14" s="66"/>
    </row>
    <row r="15" spans="1:20" ht="16.7" customHeight="1" x14ac:dyDescent="0.2">
      <c r="A15" s="236"/>
      <c r="B15" s="237"/>
      <c r="C15" s="238"/>
      <c r="D15" s="239"/>
      <c r="E15" s="240"/>
      <c r="F15" s="241"/>
      <c r="G15" s="241"/>
      <c r="H15" s="240"/>
      <c r="I15" s="241"/>
      <c r="J15" s="241"/>
      <c r="K15" s="66"/>
      <c r="L15" s="240"/>
      <c r="M15" s="241"/>
      <c r="N15" s="241"/>
      <c r="O15" s="242"/>
      <c r="P15" s="243"/>
      <c r="Q15" s="243"/>
      <c r="R15" s="40"/>
      <c r="S15" s="67"/>
      <c r="T15" s="66"/>
    </row>
    <row r="16" spans="1:20" ht="16.7" customHeight="1" x14ac:dyDescent="0.2">
      <c r="A16" s="236"/>
      <c r="B16" s="237"/>
      <c r="C16" s="238"/>
      <c r="D16" s="239"/>
      <c r="E16" s="240"/>
      <c r="F16" s="241"/>
      <c r="G16" s="241"/>
      <c r="H16" s="240"/>
      <c r="I16" s="241"/>
      <c r="J16" s="241"/>
      <c r="K16" s="66"/>
      <c r="L16" s="240"/>
      <c r="M16" s="241"/>
      <c r="N16" s="241"/>
      <c r="O16" s="242"/>
      <c r="P16" s="243"/>
      <c r="Q16" s="243"/>
      <c r="R16" s="40"/>
      <c r="S16" s="67"/>
      <c r="T16" s="66"/>
    </row>
    <row r="17" spans="1:20" ht="16.7" customHeight="1" x14ac:dyDescent="0.2">
      <c r="A17" s="236"/>
      <c r="B17" s="237"/>
      <c r="C17" s="238"/>
      <c r="D17" s="239"/>
      <c r="E17" s="240"/>
      <c r="F17" s="241"/>
      <c r="G17" s="241"/>
      <c r="H17" s="240"/>
      <c r="I17" s="241"/>
      <c r="J17" s="241"/>
      <c r="K17" s="66"/>
      <c r="L17" s="240"/>
      <c r="M17" s="241"/>
      <c r="N17" s="241"/>
      <c r="O17" s="242"/>
      <c r="P17" s="243"/>
      <c r="Q17" s="243"/>
      <c r="R17" s="40"/>
      <c r="S17" s="67"/>
      <c r="T17" s="66"/>
    </row>
    <row r="18" spans="1:20" ht="16.7" customHeight="1" x14ac:dyDescent="0.2">
      <c r="A18" s="236"/>
      <c r="B18" s="237"/>
      <c r="C18" s="238"/>
      <c r="D18" s="239"/>
      <c r="E18" s="240"/>
      <c r="F18" s="241"/>
      <c r="G18" s="241"/>
      <c r="H18" s="240"/>
      <c r="I18" s="241"/>
      <c r="J18" s="241"/>
      <c r="K18" s="66"/>
      <c r="L18" s="240"/>
      <c r="M18" s="241"/>
      <c r="N18" s="241"/>
      <c r="O18" s="242"/>
      <c r="P18" s="243"/>
      <c r="Q18" s="243"/>
      <c r="R18" s="40"/>
      <c r="S18" s="67"/>
      <c r="T18" s="66"/>
    </row>
    <row r="19" spans="1:20" ht="16.7" customHeight="1" x14ac:dyDescent="0.2">
      <c r="A19" s="236"/>
      <c r="B19" s="237"/>
      <c r="C19" s="238"/>
      <c r="D19" s="239"/>
      <c r="E19" s="240"/>
      <c r="F19" s="241"/>
      <c r="G19" s="241"/>
      <c r="H19" s="240"/>
      <c r="I19" s="241"/>
      <c r="J19" s="241"/>
      <c r="K19" s="66"/>
      <c r="L19" s="240"/>
      <c r="M19" s="241"/>
      <c r="N19" s="241"/>
      <c r="O19" s="242"/>
      <c r="P19" s="243"/>
      <c r="Q19" s="243"/>
      <c r="R19" s="40"/>
      <c r="S19" s="67"/>
      <c r="T19" s="66"/>
    </row>
    <row r="20" spans="1:20" ht="16.7" customHeight="1" x14ac:dyDescent="0.2">
      <c r="A20" s="236"/>
      <c r="B20" s="237"/>
      <c r="C20" s="238"/>
      <c r="D20" s="239"/>
      <c r="E20" s="240"/>
      <c r="F20" s="241"/>
      <c r="G20" s="241"/>
      <c r="H20" s="240"/>
      <c r="I20" s="241"/>
      <c r="J20" s="241"/>
      <c r="K20" s="66"/>
      <c r="L20" s="240"/>
      <c r="M20" s="241"/>
      <c r="N20" s="241"/>
      <c r="O20" s="242"/>
      <c r="P20" s="243"/>
      <c r="Q20" s="243"/>
      <c r="R20" s="40"/>
      <c r="S20" s="67"/>
      <c r="T20" s="66"/>
    </row>
    <row r="21" spans="1:20" ht="15.95" customHeight="1" x14ac:dyDescent="0.2">
      <c r="A21" s="244"/>
      <c r="B21" s="245"/>
      <c r="C21" s="245"/>
      <c r="D21" s="245"/>
      <c r="E21" s="245"/>
      <c r="F21" s="245"/>
      <c r="G21" s="245"/>
      <c r="H21" s="245"/>
      <c r="I21" s="245"/>
      <c r="J21" s="245"/>
      <c r="K21" s="245"/>
      <c r="L21" s="190" t="s">
        <v>27</v>
      </c>
      <c r="M21" s="246"/>
      <c r="N21" s="246"/>
      <c r="O21" s="247">
        <f>SUM(O9:Q20)</f>
        <v>0</v>
      </c>
      <c r="P21" s="248"/>
      <c r="Q21" s="248"/>
      <c r="R21" s="63" t="s">
        <v>27</v>
      </c>
      <c r="S21" s="69">
        <f>SUM(S9:S20)</f>
        <v>0</v>
      </c>
      <c r="T21" s="68"/>
    </row>
    <row r="22" spans="1:20" ht="15.95" customHeight="1" x14ac:dyDescent="0.2">
      <c r="A22" s="244"/>
      <c r="B22" s="245"/>
      <c r="C22" s="245"/>
      <c r="D22" s="245"/>
      <c r="E22" s="245"/>
      <c r="F22" s="245"/>
      <c r="G22" s="245"/>
      <c r="H22" s="245"/>
      <c r="I22" s="245"/>
      <c r="J22" s="245"/>
      <c r="K22" s="245"/>
      <c r="L22" s="190" t="s">
        <v>29</v>
      </c>
      <c r="M22" s="246"/>
      <c r="N22" s="246"/>
      <c r="O22" s="242"/>
      <c r="P22" s="243"/>
      <c r="Q22" s="243"/>
      <c r="R22" s="244"/>
      <c r="S22" s="245"/>
      <c r="T22" s="245"/>
    </row>
    <row r="23" spans="1:20" ht="9.9499999999999993" customHeight="1" x14ac:dyDescent="0.2">
      <c r="A23" s="225"/>
      <c r="B23" s="226"/>
      <c r="C23" s="226"/>
      <c r="D23" s="226"/>
      <c r="E23" s="226"/>
      <c r="F23" s="226"/>
      <c r="G23" s="226"/>
      <c r="H23" s="226"/>
      <c r="I23" s="226"/>
      <c r="J23" s="226"/>
      <c r="K23" s="226"/>
      <c r="L23" s="226"/>
      <c r="M23" s="226"/>
      <c r="N23" s="226"/>
      <c r="O23" s="226"/>
      <c r="P23" s="226"/>
      <c r="Q23" s="226"/>
      <c r="R23" s="226"/>
      <c r="S23" s="226"/>
      <c r="T23" s="226"/>
    </row>
    <row r="24" spans="1:20" ht="16.7" customHeight="1" x14ac:dyDescent="0.2">
      <c r="A24" s="265" t="s">
        <v>73</v>
      </c>
      <c r="B24" s="266"/>
      <c r="C24" s="266"/>
      <c r="D24" s="266"/>
      <c r="E24" s="266"/>
      <c r="F24" s="266"/>
      <c r="G24" s="266"/>
      <c r="H24" s="266"/>
      <c r="I24" s="266"/>
      <c r="J24" s="266"/>
      <c r="K24" s="266"/>
      <c r="L24" s="266"/>
      <c r="M24" s="266"/>
      <c r="N24" s="266"/>
      <c r="O24" s="267" t="s">
        <v>4</v>
      </c>
      <c r="P24" s="245"/>
      <c r="Q24" s="245"/>
      <c r="R24" s="70" t="s">
        <v>68</v>
      </c>
      <c r="S24" s="70" t="s">
        <v>0</v>
      </c>
      <c r="T24" s="70" t="s">
        <v>7</v>
      </c>
    </row>
    <row r="25" spans="1:20" ht="15.95" customHeight="1" x14ac:dyDescent="0.2">
      <c r="A25" s="244" t="s">
        <v>107</v>
      </c>
      <c r="B25" s="245"/>
      <c r="C25" s="245"/>
      <c r="D25" s="245"/>
      <c r="E25" s="245"/>
      <c r="F25" s="245"/>
      <c r="G25" s="245"/>
      <c r="H25" s="245"/>
      <c r="I25" s="245"/>
      <c r="J25" s="245"/>
      <c r="K25" s="245"/>
      <c r="L25" s="245"/>
      <c r="M25" s="245"/>
      <c r="N25" s="245"/>
      <c r="O25" s="242"/>
      <c r="P25" s="241"/>
      <c r="Q25" s="241"/>
      <c r="R25" s="9">
        <v>4.0999999999999996</v>
      </c>
      <c r="S25" s="27">
        <f>+O25*R25</f>
        <v>0</v>
      </c>
      <c r="T25" s="7"/>
    </row>
    <row r="26" spans="1:20" ht="15.2" customHeight="1" x14ac:dyDescent="0.2">
      <c r="A26" s="244" t="s">
        <v>109</v>
      </c>
      <c r="B26" s="245"/>
      <c r="C26" s="245"/>
      <c r="D26" s="245"/>
      <c r="E26" s="245"/>
      <c r="F26" s="245"/>
      <c r="G26" s="245"/>
      <c r="H26" s="245"/>
      <c r="I26" s="245"/>
      <c r="J26" s="245"/>
      <c r="K26" s="245"/>
      <c r="L26" s="245"/>
      <c r="M26" s="245"/>
      <c r="N26" s="245"/>
      <c r="O26" s="242"/>
      <c r="P26" s="241"/>
      <c r="Q26" s="241"/>
      <c r="R26" s="9">
        <v>3.45</v>
      </c>
      <c r="S26" s="27">
        <f>+O26*R26</f>
        <v>0</v>
      </c>
      <c r="T26" s="7"/>
    </row>
    <row r="27" spans="1:20" ht="16.7" customHeight="1" x14ac:dyDescent="0.2">
      <c r="A27" s="252" t="s">
        <v>21</v>
      </c>
      <c r="B27" s="367"/>
      <c r="C27" s="367"/>
      <c r="D27" s="368" t="s">
        <v>24</v>
      </c>
      <c r="E27" s="246"/>
      <c r="F27" s="246"/>
      <c r="G27" s="246"/>
      <c r="H27" s="240"/>
      <c r="I27" s="241"/>
      <c r="J27" s="241"/>
      <c r="K27" s="241"/>
      <c r="L27" s="241"/>
      <c r="M27" s="241"/>
      <c r="N27" s="241"/>
      <c r="O27" s="242"/>
      <c r="P27" s="241"/>
      <c r="Q27" s="241"/>
      <c r="R27" s="9">
        <v>1</v>
      </c>
      <c r="S27" s="27">
        <f>+O27*R27</f>
        <v>0</v>
      </c>
      <c r="T27" s="7"/>
    </row>
    <row r="28" spans="1:20" ht="15.95" customHeight="1" x14ac:dyDescent="0.2">
      <c r="A28" s="244" t="s">
        <v>65</v>
      </c>
      <c r="B28" s="245"/>
      <c r="C28" s="245"/>
      <c r="D28" s="245"/>
      <c r="E28" s="245"/>
      <c r="F28" s="245"/>
      <c r="G28" s="245"/>
      <c r="H28" s="245"/>
      <c r="I28" s="245"/>
      <c r="J28" s="245"/>
      <c r="K28" s="245"/>
      <c r="L28" s="245"/>
      <c r="M28" s="245"/>
      <c r="N28" s="245"/>
      <c r="O28" s="242"/>
      <c r="P28" s="241"/>
      <c r="Q28" s="241"/>
      <c r="R28" s="71"/>
      <c r="S28" s="27">
        <f>+O28*R28</f>
        <v>0</v>
      </c>
      <c r="T28" s="7"/>
    </row>
    <row r="29" spans="1:20" ht="27.75" customHeight="1" x14ac:dyDescent="0.2">
      <c r="A29" s="400" t="s">
        <v>119</v>
      </c>
      <c r="B29" s="401"/>
      <c r="C29" s="401"/>
      <c r="D29" s="401"/>
      <c r="E29" s="401"/>
      <c r="F29" s="401"/>
      <c r="G29" s="401"/>
      <c r="H29" s="401"/>
      <c r="I29" s="401"/>
      <c r="J29" s="401"/>
      <c r="K29" s="401"/>
      <c r="L29" s="401"/>
      <c r="M29" s="401"/>
      <c r="N29" s="401"/>
      <c r="O29" s="401"/>
      <c r="P29" s="401"/>
      <c r="Q29" s="401"/>
      <c r="R29" s="401"/>
      <c r="S29" s="401"/>
      <c r="T29" s="402"/>
    </row>
    <row r="30" spans="1:20" ht="10.7" customHeight="1" x14ac:dyDescent="0.2">
      <c r="A30" s="225"/>
      <c r="B30" s="226"/>
      <c r="C30" s="226"/>
      <c r="D30" s="226"/>
      <c r="E30" s="226"/>
      <c r="F30" s="226"/>
      <c r="G30" s="226"/>
      <c r="H30" s="226"/>
      <c r="I30" s="226"/>
      <c r="J30" s="226"/>
      <c r="K30" s="226"/>
      <c r="L30" s="226"/>
      <c r="M30" s="226"/>
      <c r="N30" s="226"/>
      <c r="O30" s="226"/>
      <c r="P30" s="226"/>
      <c r="Q30" s="226"/>
      <c r="R30" s="226"/>
      <c r="S30" s="226"/>
      <c r="T30" s="226"/>
    </row>
    <row r="31" spans="1:20" ht="15.2" customHeight="1" x14ac:dyDescent="0.2">
      <c r="A31" s="265" t="s">
        <v>64</v>
      </c>
      <c r="B31" s="266"/>
      <c r="C31" s="266"/>
      <c r="D31" s="266"/>
      <c r="E31" s="266"/>
      <c r="F31" s="266"/>
      <c r="G31" s="266"/>
      <c r="H31" s="231"/>
      <c r="I31" s="232"/>
      <c r="J31" s="232"/>
      <c r="K31" s="65"/>
      <c r="L31" s="65"/>
      <c r="M31" s="267" t="s">
        <v>89</v>
      </c>
      <c r="N31" s="245"/>
      <c r="O31" s="245"/>
      <c r="P31" s="245"/>
      <c r="Q31" s="245"/>
      <c r="R31" s="245"/>
      <c r="S31" s="267" t="s">
        <v>0</v>
      </c>
      <c r="T31" s="267" t="s">
        <v>7</v>
      </c>
    </row>
    <row r="32" spans="1:20" ht="14.45" customHeight="1" x14ac:dyDescent="0.2">
      <c r="A32" s="266"/>
      <c r="B32" s="266"/>
      <c r="C32" s="266"/>
      <c r="D32" s="266"/>
      <c r="E32" s="266"/>
      <c r="F32" s="266"/>
      <c r="G32" s="266"/>
      <c r="H32" s="216" t="s">
        <v>8</v>
      </c>
      <c r="I32" s="215"/>
      <c r="J32" s="215"/>
      <c r="K32" s="64" t="s">
        <v>61</v>
      </c>
      <c r="L32" s="64" t="s">
        <v>68</v>
      </c>
      <c r="M32" s="267" t="s">
        <v>51</v>
      </c>
      <c r="N32" s="245"/>
      <c r="O32" s="267" t="s">
        <v>34</v>
      </c>
      <c r="P32" s="245"/>
      <c r="Q32" s="245"/>
      <c r="R32" s="70" t="s">
        <v>37</v>
      </c>
      <c r="S32" s="245"/>
      <c r="T32" s="245"/>
    </row>
    <row r="33" spans="1:20" ht="25.5" customHeight="1" x14ac:dyDescent="0.2">
      <c r="A33" s="244" t="s">
        <v>120</v>
      </c>
      <c r="B33" s="245"/>
      <c r="C33" s="245"/>
      <c r="D33" s="245"/>
      <c r="E33" s="245"/>
      <c r="F33" s="245"/>
      <c r="G33" s="245"/>
      <c r="H33" s="240" t="s">
        <v>6</v>
      </c>
      <c r="I33" s="241"/>
      <c r="J33" s="241"/>
      <c r="K33" s="67"/>
      <c r="L33" s="9">
        <v>280</v>
      </c>
      <c r="M33" s="370"/>
      <c r="N33" s="371"/>
      <c r="O33" s="372"/>
      <c r="P33" s="241"/>
      <c r="Q33" s="241"/>
      <c r="R33" s="71"/>
      <c r="S33" s="27">
        <f>IF(((+K33*L33)-O33-R33)&lt;0,0,((+K33*L33)-O33-R33-M33))</f>
        <v>0</v>
      </c>
      <c r="T33" s="7"/>
    </row>
    <row r="34" spans="1:20" ht="25.5" customHeight="1" x14ac:dyDescent="0.2">
      <c r="A34" s="244" t="s">
        <v>123</v>
      </c>
      <c r="B34" s="245"/>
      <c r="C34" s="245"/>
      <c r="D34" s="245"/>
      <c r="E34" s="245"/>
      <c r="F34" s="245"/>
      <c r="G34" s="245"/>
      <c r="H34" s="240" t="s">
        <v>6</v>
      </c>
      <c r="I34" s="241"/>
      <c r="J34" s="241"/>
      <c r="K34" s="67"/>
      <c r="L34" s="9">
        <v>520</v>
      </c>
      <c r="M34" s="370"/>
      <c r="N34" s="371"/>
      <c r="O34" s="372"/>
      <c r="P34" s="241"/>
      <c r="Q34" s="241"/>
      <c r="R34" s="71"/>
      <c r="S34" s="27">
        <f>IF(((+K34*L34)-O34-R34)&lt;0,0,((+K34*L34)-O34-R34-M34))</f>
        <v>0</v>
      </c>
      <c r="T34" s="7"/>
    </row>
    <row r="35" spans="1:20" ht="15.95" customHeight="1" x14ac:dyDescent="0.2">
      <c r="A35" s="244" t="s">
        <v>110</v>
      </c>
      <c r="B35" s="245"/>
      <c r="C35" s="245"/>
      <c r="D35" s="245"/>
      <c r="E35" s="245"/>
      <c r="F35" s="245"/>
      <c r="G35" s="245"/>
      <c r="H35" s="240"/>
      <c r="I35" s="241"/>
      <c r="J35" s="241"/>
      <c r="K35" s="67"/>
      <c r="L35" s="71"/>
      <c r="M35" s="372"/>
      <c r="N35" s="241"/>
      <c r="O35" s="372"/>
      <c r="P35" s="241"/>
      <c r="Q35" s="241"/>
      <c r="R35" s="71"/>
      <c r="S35" s="27">
        <f>IF(((+K35*L35)-O35-R35)&lt;0,0,((+K35*L35)-O35-R35-M35))</f>
        <v>0</v>
      </c>
      <c r="T35" s="7"/>
    </row>
    <row r="36" spans="1:20" ht="15.95" customHeight="1" x14ac:dyDescent="0.2">
      <c r="A36" s="244" t="s">
        <v>67</v>
      </c>
      <c r="B36" s="245"/>
      <c r="C36" s="245"/>
      <c r="D36" s="245"/>
      <c r="E36" s="245"/>
      <c r="F36" s="245"/>
      <c r="G36" s="245"/>
      <c r="H36" s="240"/>
      <c r="I36" s="241"/>
      <c r="J36" s="241"/>
      <c r="K36" s="67"/>
      <c r="L36" s="71"/>
      <c r="M36" s="372"/>
      <c r="N36" s="241"/>
      <c r="O36" s="372"/>
      <c r="P36" s="241"/>
      <c r="Q36" s="241"/>
      <c r="R36" s="71"/>
      <c r="S36" s="27">
        <f>IF(((+K36*L36)-O36-R36)&lt;0,0,((+K36*L36)-O36-R36-M36))</f>
        <v>0</v>
      </c>
      <c r="T36" s="7"/>
    </row>
    <row r="37" spans="1:20" ht="14.45" customHeight="1" x14ac:dyDescent="0.2">
      <c r="A37" s="284" t="s">
        <v>121</v>
      </c>
      <c r="B37" s="285"/>
      <c r="C37" s="285"/>
      <c r="D37" s="285"/>
      <c r="E37" s="285"/>
      <c r="F37" s="285"/>
      <c r="G37" s="285"/>
      <c r="H37" s="285"/>
      <c r="I37" s="285"/>
      <c r="J37" s="285"/>
      <c r="K37" s="285"/>
      <c r="L37" s="285"/>
      <c r="M37" s="285"/>
      <c r="N37" s="285"/>
      <c r="O37" s="285"/>
      <c r="P37" s="285"/>
      <c r="Q37" s="285"/>
      <c r="R37" s="285"/>
      <c r="S37" s="285"/>
      <c r="T37" s="285"/>
    </row>
    <row r="38" spans="1:20" ht="13.7" customHeight="1" x14ac:dyDescent="0.2">
      <c r="A38" s="286" t="s">
        <v>86</v>
      </c>
      <c r="B38" s="287"/>
      <c r="C38" s="287"/>
      <c r="D38" s="287"/>
      <c r="E38" s="287"/>
      <c r="F38" s="287"/>
      <c r="G38" s="287"/>
      <c r="H38" s="287"/>
      <c r="I38" s="287"/>
      <c r="J38" s="287"/>
      <c r="K38" s="287"/>
      <c r="L38" s="287"/>
      <c r="M38" s="287"/>
      <c r="N38" s="287"/>
      <c r="O38" s="287"/>
      <c r="P38" s="287"/>
      <c r="Q38" s="287"/>
      <c r="R38" s="287"/>
      <c r="S38" s="287"/>
      <c r="T38" s="287"/>
    </row>
    <row r="39" spans="1:20" ht="13.7" customHeight="1" x14ac:dyDescent="0.2">
      <c r="A39" s="288" t="s">
        <v>92</v>
      </c>
      <c r="B39" s="215"/>
      <c r="C39" s="215"/>
      <c r="D39" s="215"/>
      <c r="E39" s="215"/>
      <c r="F39" s="215"/>
      <c r="G39" s="215"/>
      <c r="H39" s="215"/>
      <c r="I39" s="215"/>
      <c r="J39" s="215"/>
      <c r="K39" s="215"/>
      <c r="L39" s="215"/>
      <c r="M39" s="215"/>
      <c r="N39" s="215"/>
      <c r="O39" s="215"/>
      <c r="P39" s="215"/>
      <c r="Q39" s="215"/>
      <c r="R39" s="215"/>
      <c r="S39" s="215"/>
      <c r="T39" s="215"/>
    </row>
    <row r="40" spans="1:20" ht="8.4499999999999993" customHeight="1" x14ac:dyDescent="0.2">
      <c r="A40" s="225"/>
      <c r="B40" s="226"/>
      <c r="C40" s="226"/>
      <c r="D40" s="226"/>
      <c r="E40" s="226"/>
      <c r="F40" s="226"/>
      <c r="G40" s="226"/>
      <c r="H40" s="226"/>
      <c r="I40" s="226"/>
      <c r="J40" s="226"/>
      <c r="K40" s="226"/>
      <c r="L40" s="226"/>
      <c r="M40" s="226"/>
      <c r="N40" s="226"/>
      <c r="O40" s="226"/>
      <c r="P40" s="226"/>
      <c r="Q40" s="226"/>
      <c r="R40" s="226"/>
      <c r="S40" s="226"/>
      <c r="T40" s="226"/>
    </row>
    <row r="41" spans="1:20" ht="16.7" customHeight="1" x14ac:dyDescent="0.2">
      <c r="A41" s="289" t="s">
        <v>106</v>
      </c>
      <c r="B41" s="290"/>
      <c r="C41" s="290"/>
      <c r="D41" s="290"/>
      <c r="E41" s="290"/>
      <c r="F41" s="290"/>
      <c r="G41" s="290"/>
      <c r="H41" s="290"/>
      <c r="I41" s="290"/>
      <c r="J41" s="290"/>
      <c r="K41" s="290"/>
      <c r="L41" s="290"/>
      <c r="M41" s="290"/>
      <c r="N41" s="290"/>
      <c r="O41" s="290"/>
      <c r="P41" s="290"/>
      <c r="Q41" s="290"/>
      <c r="R41" s="290"/>
      <c r="S41" s="290"/>
      <c r="T41" s="290"/>
    </row>
    <row r="42" spans="1:20" ht="15.95" customHeight="1" x14ac:dyDescent="0.2">
      <c r="A42" s="233" t="s">
        <v>31</v>
      </c>
      <c r="B42" s="232"/>
      <c r="C42" s="232"/>
      <c r="D42" s="232"/>
      <c r="E42" s="232"/>
      <c r="F42" s="232"/>
      <c r="G42" s="232"/>
      <c r="H42" s="232"/>
      <c r="I42" s="232"/>
      <c r="J42" s="232"/>
      <c r="K42" s="232"/>
      <c r="L42" s="232"/>
      <c r="M42" s="231" t="s">
        <v>54</v>
      </c>
      <c r="N42" s="232"/>
      <c r="O42" s="232"/>
      <c r="P42" s="232"/>
      <c r="Q42" s="232"/>
      <c r="R42" s="65" t="s">
        <v>55</v>
      </c>
      <c r="S42" s="65" t="s">
        <v>22</v>
      </c>
      <c r="T42" s="65" t="s">
        <v>5</v>
      </c>
    </row>
    <row r="43" spans="1:20" ht="15.2" customHeight="1" x14ac:dyDescent="0.2">
      <c r="A43" s="299" t="s">
        <v>16</v>
      </c>
      <c r="B43" s="215"/>
      <c r="C43" s="215"/>
      <c r="D43" s="215"/>
      <c r="E43" s="215"/>
      <c r="F43" s="215"/>
      <c r="G43" s="215"/>
      <c r="H43" s="215"/>
      <c r="I43" s="215"/>
      <c r="J43" s="215"/>
      <c r="K43" s="215"/>
      <c r="L43" s="215"/>
      <c r="M43" s="212" t="s">
        <v>17</v>
      </c>
      <c r="N43" s="300"/>
      <c r="O43" s="72" t="s">
        <v>2</v>
      </c>
      <c r="P43" s="374" t="s">
        <v>11</v>
      </c>
      <c r="Q43" s="229"/>
      <c r="R43" s="64" t="s">
        <v>45</v>
      </c>
      <c r="S43" s="64" t="s">
        <v>44</v>
      </c>
      <c r="T43" s="64" t="s">
        <v>58</v>
      </c>
    </row>
    <row r="44" spans="1:20" ht="16.7" customHeight="1" x14ac:dyDescent="0.2">
      <c r="A44" s="240"/>
      <c r="B44" s="241"/>
      <c r="C44" s="241"/>
      <c r="D44" s="241"/>
      <c r="E44" s="241"/>
      <c r="F44" s="241"/>
      <c r="G44" s="241"/>
      <c r="H44" s="241"/>
      <c r="I44" s="241"/>
      <c r="J44" s="241"/>
      <c r="K44" s="241"/>
      <c r="L44" s="241"/>
      <c r="M44" s="295"/>
      <c r="N44" s="296"/>
      <c r="O44" s="19" t="s">
        <v>2</v>
      </c>
      <c r="P44" s="297"/>
      <c r="Q44" s="373"/>
      <c r="R44" s="7"/>
      <c r="S44" s="71"/>
      <c r="T44" s="7"/>
    </row>
    <row r="45" spans="1:20" ht="16.7" customHeight="1" x14ac:dyDescent="0.2">
      <c r="A45" s="240"/>
      <c r="B45" s="241"/>
      <c r="C45" s="241"/>
      <c r="D45" s="241"/>
      <c r="E45" s="241"/>
      <c r="F45" s="241"/>
      <c r="G45" s="241"/>
      <c r="H45" s="241"/>
      <c r="I45" s="241"/>
      <c r="J45" s="241"/>
      <c r="K45" s="241"/>
      <c r="L45" s="241"/>
      <c r="M45" s="295"/>
      <c r="N45" s="296"/>
      <c r="O45" s="19" t="s">
        <v>2</v>
      </c>
      <c r="P45" s="297"/>
      <c r="Q45" s="373"/>
      <c r="R45" s="7"/>
      <c r="S45" s="71"/>
      <c r="T45" s="7"/>
    </row>
    <row r="46" spans="1:20" ht="16.7" customHeight="1" x14ac:dyDescent="0.2">
      <c r="A46" s="240"/>
      <c r="B46" s="241"/>
      <c r="C46" s="241"/>
      <c r="D46" s="241"/>
      <c r="E46" s="241"/>
      <c r="F46" s="241"/>
      <c r="G46" s="241"/>
      <c r="H46" s="241"/>
      <c r="I46" s="241"/>
      <c r="J46" s="241"/>
      <c r="K46" s="241"/>
      <c r="L46" s="241"/>
      <c r="M46" s="295"/>
      <c r="N46" s="296"/>
      <c r="O46" s="19" t="s">
        <v>2</v>
      </c>
      <c r="P46" s="297"/>
      <c r="Q46" s="373"/>
      <c r="R46" s="7"/>
      <c r="S46" s="71"/>
      <c r="T46" s="7"/>
    </row>
    <row r="47" spans="1:20" ht="16.7" customHeight="1" x14ac:dyDescent="0.2">
      <c r="A47" s="240"/>
      <c r="B47" s="241"/>
      <c r="C47" s="241"/>
      <c r="D47" s="241"/>
      <c r="E47" s="241"/>
      <c r="F47" s="241"/>
      <c r="G47" s="241"/>
      <c r="H47" s="241"/>
      <c r="I47" s="241"/>
      <c r="J47" s="241"/>
      <c r="K47" s="241"/>
      <c r="L47" s="241"/>
      <c r="M47" s="295"/>
      <c r="N47" s="296"/>
      <c r="O47" s="19" t="s">
        <v>2</v>
      </c>
      <c r="P47" s="297"/>
      <c r="Q47" s="373"/>
      <c r="R47" s="7"/>
      <c r="S47" s="71"/>
      <c r="T47" s="7"/>
    </row>
    <row r="48" spans="1:20" ht="10.7" customHeight="1" x14ac:dyDescent="0.2">
      <c r="A48" s="225"/>
      <c r="B48" s="226"/>
      <c r="C48" s="226"/>
      <c r="D48" s="226"/>
      <c r="E48" s="226"/>
      <c r="F48" s="226"/>
      <c r="G48" s="226"/>
      <c r="H48" s="226"/>
      <c r="I48" s="226"/>
      <c r="J48" s="226"/>
      <c r="K48" s="226"/>
      <c r="L48" s="226"/>
      <c r="M48" s="226"/>
      <c r="N48" s="226"/>
      <c r="O48" s="226"/>
      <c r="P48" s="226"/>
      <c r="Q48" s="226"/>
      <c r="R48" s="226"/>
      <c r="S48" s="226"/>
      <c r="T48" s="226"/>
    </row>
    <row r="49" spans="1:20" ht="15.95" customHeight="1" x14ac:dyDescent="0.2">
      <c r="A49" s="309" t="s">
        <v>52</v>
      </c>
      <c r="B49" s="310"/>
      <c r="C49" s="310"/>
      <c r="D49" s="310"/>
      <c r="E49" s="310"/>
      <c r="F49" s="310"/>
      <c r="G49" s="310"/>
      <c r="H49" s="310"/>
      <c r="I49" s="310"/>
      <c r="J49" s="310"/>
      <c r="K49" s="20"/>
      <c r="L49" s="73"/>
      <c r="M49" s="267" t="s">
        <v>95</v>
      </c>
      <c r="N49" s="245"/>
      <c r="O49" s="245"/>
      <c r="P49" s="245"/>
      <c r="Q49" s="245"/>
      <c r="R49" s="245"/>
      <c r="S49" s="65" t="s">
        <v>0</v>
      </c>
      <c r="T49" s="65" t="s">
        <v>7</v>
      </c>
    </row>
    <row r="50" spans="1:20" ht="16.7" customHeight="1" x14ac:dyDescent="0.2">
      <c r="A50" s="214" t="s">
        <v>93</v>
      </c>
      <c r="B50" s="215"/>
      <c r="C50" s="215"/>
      <c r="D50" s="216" t="s">
        <v>63</v>
      </c>
      <c r="E50" s="215"/>
      <c r="F50" s="215"/>
      <c r="G50" s="215"/>
      <c r="H50" s="215"/>
      <c r="I50" s="215"/>
      <c r="J50" s="215"/>
      <c r="K50" s="64" t="s">
        <v>61</v>
      </c>
      <c r="L50" s="64" t="s">
        <v>94</v>
      </c>
      <c r="M50" s="267" t="s">
        <v>51</v>
      </c>
      <c r="N50" s="245"/>
      <c r="O50" s="267" t="s">
        <v>34</v>
      </c>
      <c r="P50" s="245"/>
      <c r="Q50" s="245"/>
      <c r="R50" s="70" t="s">
        <v>37</v>
      </c>
      <c r="S50" s="64"/>
      <c r="T50" s="64"/>
    </row>
    <row r="51" spans="1:20" ht="15.95" customHeight="1" x14ac:dyDescent="0.2">
      <c r="A51" s="244" t="s">
        <v>9</v>
      </c>
      <c r="B51" s="245"/>
      <c r="C51" s="245"/>
      <c r="D51" s="7"/>
      <c r="E51" s="68" t="s">
        <v>6</v>
      </c>
      <c r="F51" s="7"/>
      <c r="G51" s="240"/>
      <c r="H51" s="241"/>
      <c r="I51" s="241"/>
      <c r="J51" s="241"/>
      <c r="K51" s="67"/>
      <c r="L51" s="71">
        <v>710</v>
      </c>
      <c r="M51" s="372"/>
      <c r="N51" s="241"/>
      <c r="O51" s="372"/>
      <c r="P51" s="241"/>
      <c r="Q51" s="241"/>
      <c r="R51" s="71"/>
      <c r="S51" s="27">
        <f>IF(((K51*L51)-M51-O51-R51)&lt;0,0,((K51*L51)-M51-O51-R51))</f>
        <v>0</v>
      </c>
      <c r="T51" s="7"/>
    </row>
    <row r="52" spans="1:20" ht="17.45" customHeight="1" x14ac:dyDescent="0.2">
      <c r="A52" s="244" t="s">
        <v>46</v>
      </c>
      <c r="B52" s="245"/>
      <c r="C52" s="245"/>
      <c r="D52" s="7"/>
      <c r="E52" s="68" t="s">
        <v>6</v>
      </c>
      <c r="F52" s="7"/>
      <c r="G52" s="240"/>
      <c r="H52" s="241"/>
      <c r="I52" s="241"/>
      <c r="J52" s="241"/>
      <c r="K52" s="67"/>
      <c r="L52" s="71">
        <v>307</v>
      </c>
      <c r="M52" s="372"/>
      <c r="N52" s="241"/>
      <c r="O52" s="372"/>
      <c r="P52" s="241"/>
      <c r="Q52" s="241"/>
      <c r="R52" s="71"/>
      <c r="S52" s="27">
        <f>IF(((K52*L52)-M52-O52-R52)&lt;0,0,((K52*L52)-M52-O52-R52))</f>
        <v>0</v>
      </c>
      <c r="T52" s="7"/>
    </row>
    <row r="53" spans="1:20" ht="15.95" customHeight="1" x14ac:dyDescent="0.2">
      <c r="A53" s="244" t="s">
        <v>57</v>
      </c>
      <c r="B53" s="245"/>
      <c r="C53" s="245"/>
      <c r="D53" s="7"/>
      <c r="E53" s="68" t="s">
        <v>6</v>
      </c>
      <c r="F53" s="7"/>
      <c r="G53" s="240"/>
      <c r="H53" s="241"/>
      <c r="I53" s="241"/>
      <c r="J53" s="241"/>
      <c r="K53" s="67"/>
      <c r="L53" s="71">
        <v>200</v>
      </c>
      <c r="M53" s="372"/>
      <c r="N53" s="241"/>
      <c r="O53" s="372"/>
      <c r="P53" s="241"/>
      <c r="Q53" s="241"/>
      <c r="R53" s="71"/>
      <c r="S53" s="27">
        <f>IF(((K53*L53)-M53-O53-R53)&lt;0,0,((K53*L53)-M53-O53-R53))</f>
        <v>0</v>
      </c>
      <c r="T53" s="7"/>
    </row>
    <row r="54" spans="1:20" ht="15.95" customHeight="1" x14ac:dyDescent="0.2">
      <c r="A54" s="240"/>
      <c r="B54" s="241"/>
      <c r="C54" s="241"/>
      <c r="D54" s="7"/>
      <c r="E54" s="68" t="s">
        <v>6</v>
      </c>
      <c r="F54" s="7"/>
      <c r="G54" s="240"/>
      <c r="H54" s="241"/>
      <c r="I54" s="241"/>
      <c r="J54" s="241"/>
      <c r="K54" s="67"/>
      <c r="L54" s="71"/>
      <c r="M54" s="372"/>
      <c r="N54" s="241"/>
      <c r="O54" s="372"/>
      <c r="P54" s="241"/>
      <c r="Q54" s="241"/>
      <c r="R54" s="71"/>
      <c r="S54" s="27">
        <f>IF(((K54*L54)-M54-O54-R54)&lt;0,0,((K54*L54)-M54-O54-R54))</f>
        <v>0</v>
      </c>
      <c r="T54" s="7"/>
    </row>
    <row r="55" spans="1:20" ht="14.45" customHeight="1" x14ac:dyDescent="0.2">
      <c r="A55" s="284" t="s">
        <v>96</v>
      </c>
      <c r="B55" s="285"/>
      <c r="C55" s="285"/>
      <c r="D55" s="285"/>
      <c r="E55" s="285"/>
      <c r="F55" s="285"/>
      <c r="G55" s="285"/>
      <c r="H55" s="285"/>
      <c r="I55" s="285"/>
      <c r="J55" s="285"/>
      <c r="K55" s="285"/>
      <c r="L55" s="285"/>
      <c r="M55" s="285"/>
      <c r="N55" s="285"/>
      <c r="O55" s="285"/>
      <c r="P55" s="285"/>
      <c r="Q55" s="285"/>
      <c r="R55" s="285"/>
      <c r="S55" s="285"/>
      <c r="T55" s="285"/>
    </row>
    <row r="56" spans="1:20" ht="13.7" customHeight="1" x14ac:dyDescent="0.2">
      <c r="A56" s="286" t="s">
        <v>97</v>
      </c>
      <c r="B56" s="287"/>
      <c r="C56" s="287"/>
      <c r="D56" s="287"/>
      <c r="E56" s="287"/>
      <c r="F56" s="287"/>
      <c r="G56" s="287"/>
      <c r="H56" s="287"/>
      <c r="I56" s="287"/>
      <c r="J56" s="287"/>
      <c r="K56" s="287"/>
      <c r="L56" s="287"/>
      <c r="M56" s="287"/>
      <c r="N56" s="287"/>
      <c r="O56" s="287"/>
      <c r="P56" s="287"/>
      <c r="Q56" s="287"/>
      <c r="R56" s="287"/>
      <c r="S56" s="287"/>
      <c r="T56" s="287"/>
    </row>
    <row r="57" spans="1:20" ht="13.7" customHeight="1" x14ac:dyDescent="0.2">
      <c r="A57" s="286" t="s">
        <v>122</v>
      </c>
      <c r="B57" s="287"/>
      <c r="C57" s="287"/>
      <c r="D57" s="287"/>
      <c r="E57" s="287"/>
      <c r="F57" s="287"/>
      <c r="G57" s="287"/>
      <c r="H57" s="287"/>
      <c r="I57" s="287"/>
      <c r="J57" s="287"/>
      <c r="K57" s="287"/>
      <c r="L57" s="287"/>
      <c r="M57" s="287"/>
      <c r="N57" s="287"/>
      <c r="O57" s="287"/>
      <c r="P57" s="287"/>
      <c r="Q57" s="287"/>
      <c r="R57" s="287"/>
      <c r="S57" s="287"/>
      <c r="T57" s="287"/>
    </row>
    <row r="58" spans="1:20" ht="14.45" customHeight="1" x14ac:dyDescent="0.2">
      <c r="A58" s="288" t="s">
        <v>87</v>
      </c>
      <c r="B58" s="215"/>
      <c r="C58" s="215"/>
      <c r="D58" s="215"/>
      <c r="E58" s="215"/>
      <c r="F58" s="215"/>
      <c r="G58" s="215"/>
      <c r="H58" s="215"/>
      <c r="I58" s="215"/>
      <c r="J58" s="215"/>
      <c r="K58" s="215"/>
      <c r="L58" s="215"/>
      <c r="M58" s="215"/>
      <c r="N58" s="215"/>
      <c r="O58" s="215"/>
      <c r="P58" s="215"/>
      <c r="Q58" s="215"/>
      <c r="R58" s="215"/>
      <c r="S58" s="215"/>
      <c r="T58" s="215"/>
    </row>
    <row r="59" spans="1:20" ht="10.7" customHeight="1" x14ac:dyDescent="0.2">
      <c r="A59" s="225"/>
      <c r="B59" s="226"/>
      <c r="C59" s="226"/>
      <c r="D59" s="226"/>
      <c r="E59" s="226"/>
      <c r="F59" s="226"/>
      <c r="G59" s="226"/>
      <c r="H59" s="226"/>
      <c r="I59" s="226"/>
      <c r="J59" s="226"/>
      <c r="K59" s="226"/>
      <c r="L59" s="226"/>
      <c r="M59" s="226"/>
      <c r="N59" s="226"/>
      <c r="O59" s="226"/>
      <c r="P59" s="226"/>
      <c r="Q59" s="226"/>
      <c r="R59" s="226"/>
      <c r="S59" s="226"/>
      <c r="T59" s="226"/>
    </row>
    <row r="60" spans="1:20" ht="15.95" customHeight="1" x14ac:dyDescent="0.2">
      <c r="A60" s="309" t="s">
        <v>83</v>
      </c>
      <c r="B60" s="310"/>
      <c r="C60" s="310"/>
      <c r="D60" s="310"/>
      <c r="E60" s="310"/>
      <c r="F60" s="310"/>
      <c r="G60" s="310"/>
      <c r="H60" s="310"/>
      <c r="I60" s="310"/>
      <c r="J60" s="310"/>
      <c r="K60" s="310"/>
      <c r="L60" s="269" t="s">
        <v>8</v>
      </c>
      <c r="M60" s="245"/>
      <c r="N60" s="245"/>
      <c r="O60" s="267" t="s">
        <v>61</v>
      </c>
      <c r="P60" s="245"/>
      <c r="Q60" s="245"/>
      <c r="R60" s="70" t="s">
        <v>68</v>
      </c>
      <c r="S60" s="70" t="s">
        <v>0</v>
      </c>
      <c r="T60" s="70" t="s">
        <v>7</v>
      </c>
    </row>
    <row r="61" spans="1:20" ht="25.5" customHeight="1" x14ac:dyDescent="0.2">
      <c r="A61" s="397" t="s">
        <v>81</v>
      </c>
      <c r="B61" s="398"/>
      <c r="C61" s="398"/>
      <c r="D61" s="398"/>
      <c r="E61" s="398"/>
      <c r="F61" s="398"/>
      <c r="G61" s="398"/>
      <c r="H61" s="398"/>
      <c r="I61" s="398"/>
      <c r="J61" s="398"/>
      <c r="K61" s="399"/>
      <c r="L61" s="396" t="s">
        <v>71</v>
      </c>
      <c r="M61" s="245"/>
      <c r="N61" s="245"/>
      <c r="O61" s="242"/>
      <c r="P61" s="241"/>
      <c r="Q61" s="241"/>
      <c r="R61" s="9">
        <v>90</v>
      </c>
      <c r="S61" s="27">
        <f>+O61*R61</f>
        <v>0</v>
      </c>
      <c r="T61" s="7"/>
    </row>
    <row r="62" spans="1:20" ht="12.95" customHeight="1" x14ac:dyDescent="0.2">
      <c r="A62" s="225"/>
      <c r="B62" s="226"/>
      <c r="C62" s="226"/>
      <c r="D62" s="226"/>
      <c r="E62" s="226"/>
      <c r="F62" s="226"/>
      <c r="G62" s="226"/>
      <c r="H62" s="226"/>
      <c r="I62" s="226"/>
      <c r="J62" s="226"/>
      <c r="K62" s="226"/>
      <c r="L62" s="226"/>
      <c r="M62" s="226"/>
      <c r="N62" s="226"/>
      <c r="O62" s="226"/>
      <c r="P62" s="226"/>
      <c r="Q62" s="226"/>
      <c r="R62" s="226"/>
      <c r="S62" s="226"/>
      <c r="T62" s="226"/>
    </row>
    <row r="63" spans="1:20" ht="16.7" customHeight="1" x14ac:dyDescent="0.2">
      <c r="A63" s="309" t="s">
        <v>3</v>
      </c>
      <c r="B63" s="310"/>
      <c r="C63" s="310"/>
      <c r="D63" s="310"/>
      <c r="E63" s="310"/>
      <c r="F63" s="310"/>
      <c r="G63" s="310"/>
      <c r="H63" s="310"/>
      <c r="I63" s="310"/>
      <c r="J63" s="310"/>
      <c r="K63" s="310"/>
      <c r="L63" s="269" t="s">
        <v>99</v>
      </c>
      <c r="M63" s="245"/>
      <c r="N63" s="245"/>
      <c r="O63" s="267" t="s">
        <v>61</v>
      </c>
      <c r="P63" s="245"/>
      <c r="Q63" s="245"/>
      <c r="R63" s="70" t="s">
        <v>68</v>
      </c>
      <c r="S63" s="70" t="s">
        <v>0</v>
      </c>
      <c r="T63" s="70" t="s">
        <v>7</v>
      </c>
    </row>
    <row r="64" spans="1:20" ht="16.7" customHeight="1" x14ac:dyDescent="0.2">
      <c r="A64" s="299" t="s">
        <v>10</v>
      </c>
      <c r="B64" s="215"/>
      <c r="C64" s="215"/>
      <c r="D64" s="215"/>
      <c r="E64" s="215"/>
      <c r="F64" s="215"/>
      <c r="G64" s="215"/>
      <c r="H64" s="215"/>
      <c r="I64" s="215"/>
      <c r="J64" s="215"/>
      <c r="K64" s="215"/>
      <c r="L64" s="244" t="s">
        <v>6</v>
      </c>
      <c r="M64" s="245"/>
      <c r="N64" s="245"/>
      <c r="O64" s="389"/>
      <c r="P64" s="313"/>
      <c r="Q64" s="313"/>
      <c r="R64" s="9">
        <v>430</v>
      </c>
      <c r="S64" s="27">
        <f>+O64*R64</f>
        <v>0</v>
      </c>
      <c r="T64" s="7"/>
    </row>
    <row r="65" spans="1:20" ht="14.45" customHeight="1" x14ac:dyDescent="0.2">
      <c r="A65" s="286" t="s">
        <v>100</v>
      </c>
      <c r="B65" s="287"/>
      <c r="C65" s="287"/>
      <c r="D65" s="287"/>
      <c r="E65" s="287"/>
      <c r="F65" s="287"/>
      <c r="G65" s="287"/>
      <c r="H65" s="287"/>
      <c r="I65" s="287"/>
      <c r="J65" s="287"/>
      <c r="K65" s="287"/>
      <c r="L65" s="287"/>
      <c r="M65" s="287"/>
      <c r="N65" s="287"/>
      <c r="O65" s="287"/>
      <c r="P65" s="287"/>
      <c r="Q65" s="287"/>
      <c r="R65" s="287"/>
      <c r="S65" s="287"/>
      <c r="T65" s="287"/>
    </row>
    <row r="66" spans="1:20" ht="14.45" customHeight="1" x14ac:dyDescent="0.2">
      <c r="A66" s="288" t="s">
        <v>20</v>
      </c>
      <c r="B66" s="215"/>
      <c r="C66" s="215"/>
      <c r="D66" s="215"/>
      <c r="E66" s="215"/>
      <c r="F66" s="215"/>
      <c r="G66" s="215"/>
      <c r="H66" s="215"/>
      <c r="I66" s="215"/>
      <c r="J66" s="215"/>
      <c r="K66" s="215"/>
      <c r="L66" s="215"/>
      <c r="M66" s="215"/>
      <c r="N66" s="215"/>
      <c r="O66" s="215"/>
      <c r="P66" s="215"/>
      <c r="Q66" s="215"/>
      <c r="R66" s="215"/>
      <c r="S66" s="215"/>
      <c r="T66" s="215"/>
    </row>
    <row r="67" spans="1:20" ht="12.2" customHeight="1" x14ac:dyDescent="0.2">
      <c r="A67" s="390"/>
      <c r="B67" s="226"/>
      <c r="C67" s="226"/>
      <c r="D67" s="226"/>
      <c r="E67" s="226"/>
      <c r="F67" s="226"/>
      <c r="G67" s="226"/>
      <c r="H67" s="226"/>
      <c r="I67" s="226"/>
      <c r="J67" s="226"/>
      <c r="K67" s="226"/>
      <c r="L67" s="226"/>
      <c r="M67" s="226"/>
      <c r="N67" s="226"/>
      <c r="O67" s="226"/>
      <c r="P67" s="226"/>
      <c r="Q67" s="226"/>
      <c r="R67" s="226"/>
      <c r="S67" s="226"/>
      <c r="T67" s="226"/>
    </row>
    <row r="68" spans="1:20" ht="15.2" customHeight="1" x14ac:dyDescent="0.2">
      <c r="A68" s="309" t="s">
        <v>49</v>
      </c>
      <c r="B68" s="310"/>
      <c r="C68" s="310"/>
      <c r="D68" s="310"/>
      <c r="E68" s="310"/>
      <c r="F68" s="310"/>
      <c r="G68" s="310"/>
      <c r="H68" s="310"/>
      <c r="I68" s="310"/>
      <c r="J68" s="310"/>
      <c r="K68" s="310"/>
      <c r="L68" s="310"/>
      <c r="M68" s="310"/>
      <c r="N68" s="310"/>
      <c r="O68" s="310"/>
      <c r="P68" s="310"/>
      <c r="Q68" s="310"/>
      <c r="R68" s="22" t="s">
        <v>47</v>
      </c>
      <c r="S68" s="65" t="s">
        <v>22</v>
      </c>
      <c r="T68" s="65" t="s">
        <v>5</v>
      </c>
    </row>
    <row r="69" spans="1:20" ht="15.95" customHeight="1" x14ac:dyDescent="0.2">
      <c r="A69" s="375" t="s">
        <v>76</v>
      </c>
      <c r="B69" s="215"/>
      <c r="C69" s="215"/>
      <c r="D69" s="215"/>
      <c r="E69" s="215"/>
      <c r="F69" s="215"/>
      <c r="G69" s="215"/>
      <c r="H69" s="215"/>
      <c r="I69" s="215"/>
      <c r="J69" s="215"/>
      <c r="K69" s="215"/>
      <c r="L69" s="215"/>
      <c r="M69" s="215"/>
      <c r="N69" s="215"/>
      <c r="O69" s="215"/>
      <c r="P69" s="215"/>
      <c r="Q69" s="215"/>
      <c r="R69" s="64" t="s">
        <v>45</v>
      </c>
      <c r="S69" s="64" t="s">
        <v>44</v>
      </c>
      <c r="T69" s="64" t="s">
        <v>58</v>
      </c>
    </row>
    <row r="70" spans="1:20" ht="16.7" customHeight="1" x14ac:dyDescent="0.2">
      <c r="A70" s="240"/>
      <c r="B70" s="241"/>
      <c r="C70" s="241"/>
      <c r="D70" s="241"/>
      <c r="E70" s="241"/>
      <c r="F70" s="241"/>
      <c r="G70" s="241"/>
      <c r="H70" s="241"/>
      <c r="I70" s="241"/>
      <c r="J70" s="241"/>
      <c r="K70" s="241"/>
      <c r="L70" s="241"/>
      <c r="M70" s="241"/>
      <c r="N70" s="241"/>
      <c r="O70" s="241"/>
      <c r="P70" s="241"/>
      <c r="Q70" s="241"/>
      <c r="R70" s="7"/>
      <c r="S70" s="71"/>
      <c r="T70" s="7"/>
    </row>
    <row r="71" spans="1:20" ht="16.7" customHeight="1" x14ac:dyDescent="0.2">
      <c r="A71" s="240"/>
      <c r="B71" s="241"/>
      <c r="C71" s="241"/>
      <c r="D71" s="241"/>
      <c r="E71" s="241"/>
      <c r="F71" s="241"/>
      <c r="G71" s="241"/>
      <c r="H71" s="241"/>
      <c r="I71" s="241"/>
      <c r="J71" s="241"/>
      <c r="K71" s="241"/>
      <c r="L71" s="241"/>
      <c r="M71" s="241"/>
      <c r="N71" s="241"/>
      <c r="O71" s="241"/>
      <c r="P71" s="241"/>
      <c r="Q71" s="241"/>
      <c r="R71" s="7"/>
      <c r="S71" s="71"/>
      <c r="T71" s="7"/>
    </row>
    <row r="72" spans="1:20" ht="16.7" customHeight="1" x14ac:dyDescent="0.2">
      <c r="A72" s="240"/>
      <c r="B72" s="241"/>
      <c r="C72" s="241"/>
      <c r="D72" s="241"/>
      <c r="E72" s="241"/>
      <c r="F72" s="241"/>
      <c r="G72" s="241"/>
      <c r="H72" s="241"/>
      <c r="I72" s="241"/>
      <c r="J72" s="241"/>
      <c r="K72" s="241"/>
      <c r="L72" s="241"/>
      <c r="M72" s="241"/>
      <c r="N72" s="241"/>
      <c r="O72" s="241"/>
      <c r="P72" s="241"/>
      <c r="Q72" s="241"/>
      <c r="R72" s="7"/>
      <c r="S72" s="71"/>
      <c r="T72" s="7"/>
    </row>
    <row r="73" spans="1:20" ht="16.7" customHeight="1" x14ac:dyDescent="0.2">
      <c r="A73" s="240"/>
      <c r="B73" s="241"/>
      <c r="C73" s="241"/>
      <c r="D73" s="241"/>
      <c r="E73" s="241"/>
      <c r="F73" s="241"/>
      <c r="G73" s="241"/>
      <c r="H73" s="241"/>
      <c r="I73" s="241"/>
      <c r="J73" s="241"/>
      <c r="K73" s="241"/>
      <c r="L73" s="241"/>
      <c r="M73" s="241"/>
      <c r="N73" s="241"/>
      <c r="O73" s="241"/>
      <c r="P73" s="241"/>
      <c r="Q73" s="241"/>
      <c r="R73" s="7"/>
      <c r="S73" s="71"/>
      <c r="T73" s="7"/>
    </row>
    <row r="74" spans="1:20" ht="9.1999999999999993" customHeight="1" x14ac:dyDescent="0.2">
      <c r="A74" s="333"/>
      <c r="B74" s="246"/>
      <c r="C74" s="246"/>
      <c r="D74" s="246"/>
      <c r="E74" s="246"/>
      <c r="F74" s="246"/>
      <c r="G74" s="246"/>
      <c r="H74" s="246"/>
      <c r="I74" s="246"/>
      <c r="J74" s="246"/>
      <c r="K74" s="246"/>
      <c r="L74" s="246"/>
      <c r="M74" s="246"/>
      <c r="N74" s="246"/>
      <c r="O74" s="246"/>
      <c r="P74" s="246"/>
      <c r="Q74" s="246"/>
      <c r="R74" s="246"/>
      <c r="S74" s="246"/>
      <c r="T74" s="246"/>
    </row>
    <row r="75" spans="1:20" ht="18.2" customHeight="1" x14ac:dyDescent="0.2">
      <c r="A75" s="184" t="s">
        <v>30</v>
      </c>
      <c r="B75" s="245"/>
      <c r="C75" s="245"/>
      <c r="D75" s="245"/>
      <c r="E75" s="245"/>
      <c r="F75" s="245"/>
      <c r="G75" s="245"/>
      <c r="H75" s="245"/>
      <c r="I75" s="245"/>
      <c r="J75" s="245"/>
      <c r="K75" s="245"/>
      <c r="L75" s="245"/>
      <c r="M75" s="245"/>
      <c r="N75" s="245"/>
      <c r="O75" s="245"/>
      <c r="P75" s="245"/>
      <c r="Q75" s="245"/>
      <c r="R75" s="245"/>
      <c r="S75" s="29">
        <f>+S21+SUM(S25:S28)+SUM(S33:S36)+SUM(S51:S54)+SUM(S61:S61)+S64+SUM(S44:S47)+SUM(S70:S73)</f>
        <v>0</v>
      </c>
      <c r="T75" s="68"/>
    </row>
    <row r="76" spans="1:20" ht="15.95" customHeight="1" x14ac:dyDescent="0.2">
      <c r="A76" s="244" t="s">
        <v>69</v>
      </c>
      <c r="B76" s="245"/>
      <c r="C76" s="245"/>
      <c r="D76" s="245"/>
      <c r="E76" s="245"/>
      <c r="F76" s="240"/>
      <c r="G76" s="241"/>
      <c r="H76" s="241"/>
      <c r="I76" s="241"/>
      <c r="J76" s="241"/>
      <c r="K76" s="241"/>
      <c r="L76" s="241"/>
      <c r="M76" s="241"/>
      <c r="N76" s="241"/>
      <c r="O76" s="241"/>
      <c r="P76" s="241"/>
      <c r="Q76" s="241"/>
      <c r="R76" s="241"/>
      <c r="S76" s="71"/>
      <c r="T76" s="7"/>
    </row>
    <row r="77" spans="1:20" ht="16.7" customHeight="1" x14ac:dyDescent="0.2">
      <c r="A77" s="244" t="s">
        <v>43</v>
      </c>
      <c r="B77" s="245"/>
      <c r="C77" s="245"/>
      <c r="D77" s="245"/>
      <c r="E77" s="245"/>
      <c r="F77" s="240"/>
      <c r="G77" s="241"/>
      <c r="H77" s="241"/>
      <c r="I77" s="241"/>
      <c r="J77" s="241"/>
      <c r="K77" s="241"/>
      <c r="L77" s="241"/>
      <c r="M77" s="241"/>
      <c r="N77" s="241"/>
      <c r="O77" s="241"/>
      <c r="P77" s="241"/>
      <c r="Q77" s="241"/>
      <c r="R77" s="241"/>
      <c r="S77" s="71"/>
      <c r="T77" s="7"/>
    </row>
    <row r="78" spans="1:20" ht="17.45" customHeight="1" x14ac:dyDescent="0.2">
      <c r="A78" s="326" t="s">
        <v>124</v>
      </c>
      <c r="B78" s="245"/>
      <c r="C78" s="245"/>
      <c r="D78" s="245"/>
      <c r="E78" s="245"/>
      <c r="F78" s="245"/>
      <c r="G78" s="245"/>
      <c r="H78" s="245"/>
      <c r="I78" s="245"/>
      <c r="J78" s="245"/>
      <c r="K78" s="245"/>
      <c r="L78" s="245"/>
      <c r="M78" s="245"/>
      <c r="N78" s="245"/>
      <c r="O78" s="245"/>
      <c r="P78" s="245"/>
      <c r="Q78" s="245"/>
      <c r="R78" s="245"/>
      <c r="S78" s="28">
        <f>+S75-SUM(S76:S77)</f>
        <v>0</v>
      </c>
      <c r="T78" s="68"/>
    </row>
    <row r="79" spans="1:20" ht="10.7" customHeight="1" x14ac:dyDescent="0.2">
      <c r="A79" s="333"/>
      <c r="B79" s="246"/>
      <c r="C79" s="246"/>
      <c r="D79" s="246"/>
      <c r="E79" s="246"/>
      <c r="F79" s="246"/>
      <c r="G79" s="246"/>
      <c r="H79" s="246"/>
      <c r="I79" s="246"/>
      <c r="J79" s="246"/>
      <c r="K79" s="246"/>
      <c r="L79" s="246"/>
      <c r="M79" s="246"/>
      <c r="N79" s="246"/>
      <c r="O79" s="246"/>
      <c r="P79" s="246"/>
      <c r="Q79" s="246"/>
      <c r="R79" s="246"/>
      <c r="S79" s="246"/>
      <c r="T79" s="246"/>
    </row>
    <row r="80" spans="1:20" ht="16.7" customHeight="1" x14ac:dyDescent="0.2">
      <c r="A80" s="10"/>
      <c r="B80" s="392" t="s">
        <v>35</v>
      </c>
      <c r="C80" s="393"/>
      <c r="D80" s="393"/>
      <c r="E80" s="393"/>
      <c r="F80" s="393"/>
      <c r="G80" s="393"/>
      <c r="H80" s="393"/>
      <c r="I80" s="393"/>
      <c r="J80" s="393"/>
      <c r="K80" s="393"/>
      <c r="L80" s="393"/>
      <c r="M80" s="23"/>
      <c r="N80" s="10"/>
      <c r="O80" s="286" t="s">
        <v>75</v>
      </c>
      <c r="P80" s="287"/>
      <c r="Q80" s="287"/>
      <c r="R80" s="287"/>
      <c r="S80" s="287"/>
      <c r="T80" s="287"/>
    </row>
    <row r="81" spans="1:20" ht="16.7" customHeight="1" x14ac:dyDescent="0.2">
      <c r="A81" s="10"/>
      <c r="B81" s="286" t="s">
        <v>42</v>
      </c>
      <c r="C81" s="287"/>
      <c r="D81" s="10"/>
      <c r="E81" s="392" t="s">
        <v>12</v>
      </c>
      <c r="F81" s="393"/>
      <c r="G81" s="393"/>
      <c r="H81" s="394"/>
      <c r="I81" s="395"/>
      <c r="J81" s="395"/>
      <c r="K81" s="395"/>
      <c r="L81" s="395"/>
      <c r="M81" s="23"/>
      <c r="N81" s="10"/>
      <c r="O81" s="286" t="s">
        <v>50</v>
      </c>
      <c r="P81" s="287"/>
      <c r="Q81" s="287"/>
      <c r="R81" s="287"/>
      <c r="S81" s="287"/>
      <c r="T81" s="287"/>
    </row>
    <row r="82" spans="1:20" ht="9.9499999999999993" customHeight="1" x14ac:dyDescent="0.2">
      <c r="A82" s="333"/>
      <c r="B82" s="246"/>
      <c r="C82" s="246"/>
      <c r="D82" s="246"/>
      <c r="E82" s="246"/>
      <c r="F82" s="246"/>
      <c r="G82" s="246"/>
      <c r="H82" s="246"/>
      <c r="I82" s="246"/>
      <c r="J82" s="246"/>
      <c r="K82" s="246"/>
      <c r="L82" s="246"/>
      <c r="M82" s="246"/>
      <c r="N82" s="246"/>
      <c r="O82" s="246"/>
      <c r="P82" s="246"/>
      <c r="Q82" s="246"/>
      <c r="R82" s="246"/>
      <c r="S82" s="246"/>
      <c r="T82" s="246"/>
    </row>
    <row r="83" spans="1:20" ht="15.95" customHeight="1" x14ac:dyDescent="0.2">
      <c r="A83" s="377" t="s">
        <v>33</v>
      </c>
      <c r="B83" s="232"/>
      <c r="C83" s="232"/>
      <c r="D83" s="232"/>
      <c r="E83" s="377" t="s">
        <v>56</v>
      </c>
      <c r="F83" s="232"/>
      <c r="G83" s="232"/>
      <c r="H83" s="232"/>
      <c r="I83" s="232"/>
      <c r="J83" s="232"/>
      <c r="K83" s="232"/>
      <c r="L83" s="377" t="s">
        <v>25</v>
      </c>
      <c r="M83" s="232"/>
      <c r="N83" s="232"/>
      <c r="O83" s="232"/>
      <c r="P83" s="232"/>
      <c r="Q83" s="232"/>
      <c r="R83" s="232"/>
      <c r="S83" s="232"/>
      <c r="T83" s="232"/>
    </row>
    <row r="84" spans="1:20" ht="33.200000000000003" customHeight="1" x14ac:dyDescent="0.2">
      <c r="A84" s="355"/>
      <c r="B84" s="355"/>
      <c r="C84" s="355"/>
      <c r="D84" s="355"/>
      <c r="E84" s="355"/>
      <c r="F84" s="355"/>
      <c r="G84" s="355"/>
      <c r="H84" s="355"/>
      <c r="I84" s="355"/>
      <c r="J84" s="355"/>
      <c r="K84" s="355"/>
      <c r="L84" s="355"/>
      <c r="M84" s="355"/>
      <c r="N84" s="355"/>
      <c r="O84" s="355"/>
      <c r="P84" s="355"/>
      <c r="Q84" s="355"/>
      <c r="R84" s="355"/>
      <c r="S84" s="355"/>
      <c r="T84" s="355"/>
    </row>
    <row r="85" spans="1:20" ht="12.95" customHeight="1" x14ac:dyDescent="0.2">
      <c r="A85" s="376"/>
      <c r="B85" s="226"/>
      <c r="C85" s="226"/>
      <c r="D85" s="226"/>
      <c r="E85" s="226"/>
      <c r="F85" s="226"/>
      <c r="G85" s="226"/>
      <c r="H85" s="226"/>
      <c r="I85" s="226"/>
      <c r="J85" s="226"/>
      <c r="K85" s="226"/>
      <c r="L85" s="226"/>
      <c r="M85" s="226"/>
      <c r="N85" s="226"/>
      <c r="O85" s="226"/>
      <c r="P85" s="226"/>
      <c r="Q85" s="226"/>
      <c r="R85" s="226"/>
      <c r="S85" s="226"/>
      <c r="T85" s="226"/>
    </row>
  </sheetData>
  <sheetProtection sheet="1" objects="1" scenarios="1" formatCells="0" formatColumns="0" formatRows="0" insertColumns="0" insertRows="0" insertHyperlinks="0" deleteColumns="0" deleteRows="0" sort="0" autoFilter="0" pivotTables="0"/>
  <mergeCells count="238">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T30"/>
    <mergeCell ref="A31:G32"/>
    <mergeCell ref="H31:J31"/>
    <mergeCell ref="M31:R31"/>
    <mergeCell ref="S31:S32"/>
    <mergeCell ref="T31:T32"/>
    <mergeCell ref="H32:J32"/>
    <mergeCell ref="A34:G34"/>
    <mergeCell ref="H34:J34"/>
    <mergeCell ref="M34:N34"/>
    <mergeCell ref="O34:Q34"/>
    <mergeCell ref="M32:N32"/>
    <mergeCell ref="O32:Q32"/>
    <mergeCell ref="A33:G33"/>
    <mergeCell ref="H33:J33"/>
    <mergeCell ref="M33:N33"/>
    <mergeCell ref="O33:Q33"/>
    <mergeCell ref="A37:T37"/>
    <mergeCell ref="A38:T38"/>
    <mergeCell ref="A39:T39"/>
    <mergeCell ref="A40:T40"/>
    <mergeCell ref="A41:T41"/>
    <mergeCell ref="A42:L42"/>
    <mergeCell ref="M42:Q42"/>
    <mergeCell ref="A35:G35"/>
    <mergeCell ref="H35:J35"/>
    <mergeCell ref="M35:N35"/>
    <mergeCell ref="O35:Q35"/>
    <mergeCell ref="A36:G36"/>
    <mergeCell ref="H36:J36"/>
    <mergeCell ref="M36:N36"/>
    <mergeCell ref="O36:Q36"/>
    <mergeCell ref="A45:L45"/>
    <mergeCell ref="M45:N45"/>
    <mergeCell ref="P45:Q45"/>
    <mergeCell ref="A46:L46"/>
    <mergeCell ref="M46:N46"/>
    <mergeCell ref="P46:Q46"/>
    <mergeCell ref="A43:L43"/>
    <mergeCell ref="M43:N43"/>
    <mergeCell ref="P43:Q43"/>
    <mergeCell ref="A44:L44"/>
    <mergeCell ref="M44:N44"/>
    <mergeCell ref="P44:Q44"/>
    <mergeCell ref="A50:C50"/>
    <mergeCell ref="D50:J50"/>
    <mergeCell ref="M50:N50"/>
    <mergeCell ref="O50:Q50"/>
    <mergeCell ref="A51:C51"/>
    <mergeCell ref="G51:J51"/>
    <mergeCell ref="M51:N51"/>
    <mergeCell ref="O51:Q51"/>
    <mergeCell ref="A47:L47"/>
    <mergeCell ref="M47:N47"/>
    <mergeCell ref="P47:Q47"/>
    <mergeCell ref="A48:T48"/>
    <mergeCell ref="A49:J49"/>
    <mergeCell ref="M49:R49"/>
    <mergeCell ref="A54:C54"/>
    <mergeCell ref="G54:J54"/>
    <mergeCell ref="M54:N54"/>
    <mergeCell ref="O54:Q54"/>
    <mergeCell ref="A55:T55"/>
    <mergeCell ref="A56:T56"/>
    <mergeCell ref="A52:C52"/>
    <mergeCell ref="G52:J52"/>
    <mergeCell ref="M52:N52"/>
    <mergeCell ref="O52:Q52"/>
    <mergeCell ref="A53:C53"/>
    <mergeCell ref="G53:J53"/>
    <mergeCell ref="M53:N53"/>
    <mergeCell ref="O53:Q53"/>
    <mergeCell ref="L61:N61"/>
    <mergeCell ref="O61:Q61"/>
    <mergeCell ref="A62:T62"/>
    <mergeCell ref="A57:T57"/>
    <mergeCell ref="A58:T58"/>
    <mergeCell ref="A59:T59"/>
    <mergeCell ref="A60:K60"/>
    <mergeCell ref="L60:N60"/>
    <mergeCell ref="O60:Q60"/>
    <mergeCell ref="A61:K61"/>
    <mergeCell ref="A65:T65"/>
    <mergeCell ref="A66:T66"/>
    <mergeCell ref="A67:T67"/>
    <mergeCell ref="A68:Q68"/>
    <mergeCell ref="A69:Q69"/>
    <mergeCell ref="A70:Q70"/>
    <mergeCell ref="A63:K63"/>
    <mergeCell ref="L63:N63"/>
    <mergeCell ref="O63:Q63"/>
    <mergeCell ref="A64:K64"/>
    <mergeCell ref="L64:N64"/>
    <mergeCell ref="O64:Q64"/>
    <mergeCell ref="A77:E77"/>
    <mergeCell ref="F77:R77"/>
    <mergeCell ref="A78:R78"/>
    <mergeCell ref="A79:T79"/>
    <mergeCell ref="B80:L80"/>
    <mergeCell ref="O80:T80"/>
    <mergeCell ref="A71:Q71"/>
    <mergeCell ref="A72:Q72"/>
    <mergeCell ref="A73:Q73"/>
    <mergeCell ref="A74:T74"/>
    <mergeCell ref="A75:R75"/>
    <mergeCell ref="A76:E76"/>
    <mergeCell ref="F76:R76"/>
    <mergeCell ref="A84:D84"/>
    <mergeCell ref="E84:K84"/>
    <mergeCell ref="L84:T84"/>
    <mergeCell ref="A85:T85"/>
    <mergeCell ref="B81:C81"/>
    <mergeCell ref="E81:G81"/>
    <mergeCell ref="H81:L81"/>
    <mergeCell ref="O81:T81"/>
    <mergeCell ref="A82:T82"/>
    <mergeCell ref="A83:D83"/>
    <mergeCell ref="E83:K83"/>
    <mergeCell ref="L83:T83"/>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87"/>
  <sheetViews>
    <sheetView showGridLines="0" topLeftCell="A23"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68" t="s">
        <v>13</v>
      </c>
      <c r="B1" s="353"/>
      <c r="C1" s="353"/>
      <c r="D1" s="353"/>
      <c r="E1" s="353"/>
      <c r="F1" s="353"/>
      <c r="G1" s="353"/>
      <c r="H1" s="353"/>
      <c r="I1" s="353"/>
      <c r="J1" s="353"/>
      <c r="K1" s="353"/>
      <c r="L1" s="353"/>
      <c r="M1" s="353"/>
      <c r="N1" s="353"/>
      <c r="O1" s="353"/>
      <c r="P1" s="353"/>
      <c r="Q1" s="353"/>
      <c r="R1" s="353"/>
      <c r="S1" s="353"/>
      <c r="T1" s="353"/>
    </row>
    <row r="2" spans="1:20" ht="16.7" customHeight="1" x14ac:dyDescent="0.2">
      <c r="A2" s="216" t="s">
        <v>116</v>
      </c>
      <c r="B2" s="215"/>
      <c r="C2" s="354" t="s">
        <v>60</v>
      </c>
      <c r="D2" s="355"/>
      <c r="E2" s="355"/>
      <c r="F2" s="355"/>
      <c r="G2" s="355"/>
      <c r="H2" s="355"/>
      <c r="I2" s="355"/>
      <c r="J2" s="355"/>
      <c r="K2" s="216" t="s">
        <v>48</v>
      </c>
      <c r="L2" s="215"/>
      <c r="M2" s="356"/>
      <c r="N2" s="357"/>
      <c r="O2" s="357"/>
      <c r="P2" s="357"/>
      <c r="Q2" s="50" t="s">
        <v>1</v>
      </c>
      <c r="R2" s="358"/>
      <c r="S2" s="359"/>
      <c r="T2" s="359"/>
    </row>
    <row r="3" spans="1:20" ht="16.7" customHeight="1" x14ac:dyDescent="0.2">
      <c r="A3" s="184" t="s">
        <v>80</v>
      </c>
      <c r="B3" s="245"/>
      <c r="C3" s="245"/>
      <c r="D3" s="245"/>
      <c r="E3" s="240"/>
      <c r="F3" s="241"/>
      <c r="G3" s="51" t="s">
        <v>14</v>
      </c>
      <c r="H3" s="240"/>
      <c r="I3" s="241"/>
      <c r="J3" s="241"/>
      <c r="K3" s="184" t="s">
        <v>78</v>
      </c>
      <c r="L3" s="245"/>
      <c r="M3" s="365"/>
      <c r="N3" s="237"/>
      <c r="O3" s="237"/>
      <c r="P3" s="237"/>
      <c r="Q3" s="51" t="s">
        <v>1</v>
      </c>
      <c r="R3" s="366"/>
      <c r="S3" s="239"/>
      <c r="T3" s="239"/>
    </row>
    <row r="4" spans="1:20" ht="16.7" customHeight="1" x14ac:dyDescent="0.2">
      <c r="A4" s="184" t="s">
        <v>72</v>
      </c>
      <c r="B4" s="245"/>
      <c r="C4" s="240"/>
      <c r="D4" s="241"/>
      <c r="E4" s="241"/>
      <c r="F4" s="241"/>
      <c r="G4" s="241"/>
      <c r="H4" s="241"/>
      <c r="I4" s="241"/>
      <c r="J4" s="241"/>
      <c r="K4" s="184" t="s">
        <v>70</v>
      </c>
      <c r="L4" s="245"/>
      <c r="M4" s="240"/>
      <c r="N4" s="241"/>
      <c r="O4" s="241"/>
      <c r="P4" s="241"/>
      <c r="Q4" s="241"/>
      <c r="R4" s="241"/>
      <c r="S4" s="241"/>
      <c r="T4" s="241"/>
    </row>
    <row r="5" spans="1:20" ht="16.7" customHeight="1" x14ac:dyDescent="0.2">
      <c r="A5" s="217" t="s">
        <v>88</v>
      </c>
      <c r="B5" s="360"/>
      <c r="C5" s="360"/>
      <c r="D5" s="360"/>
      <c r="E5" s="361"/>
      <c r="F5" s="362"/>
      <c r="G5" s="363"/>
      <c r="H5" s="363"/>
      <c r="I5" s="363"/>
      <c r="J5" s="363"/>
      <c r="K5" s="363"/>
      <c r="L5" s="363"/>
      <c r="M5" s="363"/>
      <c r="N5" s="363"/>
      <c r="O5" s="363"/>
      <c r="P5" s="363"/>
      <c r="Q5" s="363"/>
      <c r="R5" s="363"/>
      <c r="S5" s="363"/>
      <c r="T5" s="364"/>
    </row>
    <row r="6" spans="1:20" ht="10.7" customHeight="1" x14ac:dyDescent="0.2">
      <c r="A6" s="225"/>
      <c r="B6" s="226"/>
      <c r="C6" s="226"/>
      <c r="D6" s="226"/>
      <c r="E6" s="226"/>
      <c r="F6" s="226"/>
      <c r="G6" s="226"/>
      <c r="H6" s="226"/>
      <c r="I6" s="226"/>
      <c r="J6" s="226"/>
      <c r="K6" s="226"/>
      <c r="L6" s="226"/>
      <c r="M6" s="226"/>
      <c r="N6" s="226"/>
      <c r="O6" s="226"/>
      <c r="P6" s="226"/>
      <c r="Q6" s="226"/>
      <c r="R6" s="226"/>
      <c r="S6" s="226"/>
      <c r="T6" s="226"/>
    </row>
    <row r="7" spans="1:20" ht="15.2" customHeight="1" x14ac:dyDescent="0.2">
      <c r="A7" s="228" t="s">
        <v>74</v>
      </c>
      <c r="B7" s="229"/>
      <c r="C7" s="229"/>
      <c r="D7" s="229"/>
      <c r="E7" s="229"/>
      <c r="F7" s="229"/>
      <c r="G7" s="229"/>
      <c r="H7" s="229"/>
      <c r="I7" s="229"/>
      <c r="J7" s="229"/>
      <c r="K7" s="229"/>
      <c r="L7" s="229"/>
      <c r="M7" s="229"/>
      <c r="N7" s="229"/>
      <c r="O7" s="229"/>
      <c r="P7" s="229"/>
      <c r="Q7" s="229"/>
      <c r="R7" s="229"/>
      <c r="S7" s="229"/>
      <c r="T7" s="229"/>
    </row>
    <row r="8" spans="1:20" ht="15.95" customHeight="1" x14ac:dyDescent="0.2">
      <c r="A8" s="231" t="s">
        <v>60</v>
      </c>
      <c r="B8" s="232"/>
      <c r="C8" s="231" t="s">
        <v>41</v>
      </c>
      <c r="D8" s="232"/>
      <c r="E8" s="233"/>
      <c r="F8" s="232"/>
      <c r="G8" s="232"/>
      <c r="H8" s="233" t="s">
        <v>38</v>
      </c>
      <c r="I8" s="232"/>
      <c r="J8" s="232"/>
      <c r="K8" s="52" t="s">
        <v>60</v>
      </c>
      <c r="L8" s="231" t="s">
        <v>79</v>
      </c>
      <c r="M8" s="232"/>
      <c r="N8" s="232"/>
      <c r="O8" s="231" t="s">
        <v>62</v>
      </c>
      <c r="P8" s="232"/>
      <c r="Q8" s="232"/>
      <c r="R8" s="52" t="s">
        <v>47</v>
      </c>
      <c r="S8" s="52" t="s">
        <v>22</v>
      </c>
      <c r="T8" s="52" t="s">
        <v>77</v>
      </c>
    </row>
    <row r="9" spans="1:20" ht="15.95" customHeight="1" x14ac:dyDescent="0.2">
      <c r="A9" s="214" t="s">
        <v>33</v>
      </c>
      <c r="B9" s="215"/>
      <c r="C9" s="216" t="s">
        <v>18</v>
      </c>
      <c r="D9" s="215"/>
      <c r="E9" s="216" t="s">
        <v>28</v>
      </c>
      <c r="F9" s="215"/>
      <c r="G9" s="215"/>
      <c r="H9" s="216" t="s">
        <v>32</v>
      </c>
      <c r="I9" s="215"/>
      <c r="J9" s="215"/>
      <c r="K9" s="53" t="s">
        <v>39</v>
      </c>
      <c r="L9" s="214" t="s">
        <v>59</v>
      </c>
      <c r="M9" s="215"/>
      <c r="N9" s="215"/>
      <c r="O9" s="214" t="s">
        <v>36</v>
      </c>
      <c r="P9" s="215"/>
      <c r="Q9" s="215"/>
      <c r="R9" s="53" t="s">
        <v>23</v>
      </c>
      <c r="S9" s="53" t="s">
        <v>82</v>
      </c>
      <c r="T9" s="53" t="s">
        <v>58</v>
      </c>
    </row>
    <row r="10" spans="1:20" ht="16.7" customHeight="1" x14ac:dyDescent="0.2">
      <c r="A10" s="236"/>
      <c r="B10" s="237"/>
      <c r="C10" s="238"/>
      <c r="D10" s="239"/>
      <c r="E10" s="240"/>
      <c r="F10" s="241"/>
      <c r="G10" s="241"/>
      <c r="H10" s="240"/>
      <c r="I10" s="241"/>
      <c r="J10" s="241"/>
      <c r="K10" s="54"/>
      <c r="L10" s="240"/>
      <c r="M10" s="241"/>
      <c r="N10" s="241"/>
      <c r="O10" s="242"/>
      <c r="P10" s="243"/>
      <c r="Q10" s="243"/>
      <c r="R10" s="40"/>
      <c r="S10" s="55"/>
      <c r="T10" s="54"/>
    </row>
    <row r="11" spans="1:20" ht="16.7" customHeight="1" x14ac:dyDescent="0.2">
      <c r="A11" s="236"/>
      <c r="B11" s="237"/>
      <c r="C11" s="238"/>
      <c r="D11" s="239"/>
      <c r="E11" s="240"/>
      <c r="F11" s="241"/>
      <c r="G11" s="241"/>
      <c r="H11" s="240"/>
      <c r="I11" s="241"/>
      <c r="J11" s="241"/>
      <c r="K11" s="54"/>
      <c r="L11" s="240"/>
      <c r="M11" s="241"/>
      <c r="N11" s="241"/>
      <c r="O11" s="242"/>
      <c r="P11" s="243"/>
      <c r="Q11" s="243"/>
      <c r="R11" s="40"/>
      <c r="S11" s="55"/>
      <c r="T11" s="54"/>
    </row>
    <row r="12" spans="1:20" ht="16.7" customHeight="1" x14ac:dyDescent="0.2">
      <c r="A12" s="236"/>
      <c r="B12" s="237"/>
      <c r="C12" s="238"/>
      <c r="D12" s="239"/>
      <c r="E12" s="240"/>
      <c r="F12" s="241"/>
      <c r="G12" s="241"/>
      <c r="H12" s="240"/>
      <c r="I12" s="241"/>
      <c r="J12" s="241"/>
      <c r="K12" s="54"/>
      <c r="L12" s="240"/>
      <c r="M12" s="241"/>
      <c r="N12" s="241"/>
      <c r="O12" s="242"/>
      <c r="P12" s="243"/>
      <c r="Q12" s="243"/>
      <c r="R12" s="40"/>
      <c r="S12" s="55"/>
      <c r="T12" s="54"/>
    </row>
    <row r="13" spans="1:20" ht="16.7" customHeight="1" x14ac:dyDescent="0.2">
      <c r="A13" s="236"/>
      <c r="B13" s="237"/>
      <c r="C13" s="238"/>
      <c r="D13" s="239"/>
      <c r="E13" s="240"/>
      <c r="F13" s="241"/>
      <c r="G13" s="241"/>
      <c r="H13" s="240"/>
      <c r="I13" s="241"/>
      <c r="J13" s="241"/>
      <c r="K13" s="54"/>
      <c r="L13" s="240"/>
      <c r="M13" s="241"/>
      <c r="N13" s="241"/>
      <c r="O13" s="242"/>
      <c r="P13" s="243"/>
      <c r="Q13" s="243"/>
      <c r="R13" s="40"/>
      <c r="S13" s="55"/>
      <c r="T13" s="54"/>
    </row>
    <row r="14" spans="1:20" ht="16.7" customHeight="1" x14ac:dyDescent="0.2">
      <c r="A14" s="236"/>
      <c r="B14" s="237"/>
      <c r="C14" s="238"/>
      <c r="D14" s="239"/>
      <c r="E14" s="240"/>
      <c r="F14" s="241"/>
      <c r="G14" s="241"/>
      <c r="H14" s="240"/>
      <c r="I14" s="241"/>
      <c r="J14" s="241"/>
      <c r="K14" s="54"/>
      <c r="L14" s="240"/>
      <c r="M14" s="241"/>
      <c r="N14" s="241"/>
      <c r="O14" s="242"/>
      <c r="P14" s="243"/>
      <c r="Q14" s="243"/>
      <c r="R14" s="40"/>
      <c r="S14" s="55"/>
      <c r="T14" s="54"/>
    </row>
    <row r="15" spans="1:20" ht="16.7" customHeight="1" x14ac:dyDescent="0.2">
      <c r="A15" s="236"/>
      <c r="B15" s="237"/>
      <c r="C15" s="238"/>
      <c r="D15" s="239"/>
      <c r="E15" s="240"/>
      <c r="F15" s="241"/>
      <c r="G15" s="241"/>
      <c r="H15" s="240"/>
      <c r="I15" s="241"/>
      <c r="J15" s="241"/>
      <c r="K15" s="54"/>
      <c r="L15" s="240"/>
      <c r="M15" s="241"/>
      <c r="N15" s="241"/>
      <c r="O15" s="242"/>
      <c r="P15" s="243"/>
      <c r="Q15" s="243"/>
      <c r="R15" s="40"/>
      <c r="S15" s="55"/>
      <c r="T15" s="54"/>
    </row>
    <row r="16" spans="1:20" ht="16.7" customHeight="1" x14ac:dyDescent="0.2">
      <c r="A16" s="236"/>
      <c r="B16" s="237"/>
      <c r="C16" s="238"/>
      <c r="D16" s="239"/>
      <c r="E16" s="240"/>
      <c r="F16" s="241"/>
      <c r="G16" s="241"/>
      <c r="H16" s="240"/>
      <c r="I16" s="241"/>
      <c r="J16" s="241"/>
      <c r="K16" s="54"/>
      <c r="L16" s="240"/>
      <c r="M16" s="241"/>
      <c r="N16" s="241"/>
      <c r="O16" s="242"/>
      <c r="P16" s="243"/>
      <c r="Q16" s="243"/>
      <c r="R16" s="40"/>
      <c r="S16" s="55"/>
      <c r="T16" s="54"/>
    </row>
    <row r="17" spans="1:20" ht="16.7" customHeight="1" x14ac:dyDescent="0.2">
      <c r="A17" s="236"/>
      <c r="B17" s="237"/>
      <c r="C17" s="238"/>
      <c r="D17" s="239"/>
      <c r="E17" s="240"/>
      <c r="F17" s="241"/>
      <c r="G17" s="241"/>
      <c r="H17" s="240"/>
      <c r="I17" s="241"/>
      <c r="J17" s="241"/>
      <c r="K17" s="54"/>
      <c r="L17" s="240"/>
      <c r="M17" s="241"/>
      <c r="N17" s="241"/>
      <c r="O17" s="242"/>
      <c r="P17" s="243"/>
      <c r="Q17" s="243"/>
      <c r="R17" s="40"/>
      <c r="S17" s="55"/>
      <c r="T17" s="54"/>
    </row>
    <row r="18" spans="1:20" ht="16.7" customHeight="1" x14ac:dyDescent="0.2">
      <c r="A18" s="236"/>
      <c r="B18" s="237"/>
      <c r="C18" s="238"/>
      <c r="D18" s="239"/>
      <c r="E18" s="240"/>
      <c r="F18" s="241"/>
      <c r="G18" s="241"/>
      <c r="H18" s="240"/>
      <c r="I18" s="241"/>
      <c r="J18" s="241"/>
      <c r="K18" s="54"/>
      <c r="L18" s="240"/>
      <c r="M18" s="241"/>
      <c r="N18" s="241"/>
      <c r="O18" s="242"/>
      <c r="P18" s="243"/>
      <c r="Q18" s="243"/>
      <c r="R18" s="40"/>
      <c r="S18" s="55"/>
      <c r="T18" s="54"/>
    </row>
    <row r="19" spans="1:20" ht="16.7" customHeight="1" x14ac:dyDescent="0.2">
      <c r="A19" s="236"/>
      <c r="B19" s="237"/>
      <c r="C19" s="238"/>
      <c r="D19" s="239"/>
      <c r="E19" s="240"/>
      <c r="F19" s="241"/>
      <c r="G19" s="241"/>
      <c r="H19" s="240"/>
      <c r="I19" s="241"/>
      <c r="J19" s="241"/>
      <c r="K19" s="54"/>
      <c r="L19" s="240"/>
      <c r="M19" s="241"/>
      <c r="N19" s="241"/>
      <c r="O19" s="242"/>
      <c r="P19" s="243"/>
      <c r="Q19" s="243"/>
      <c r="R19" s="40"/>
      <c r="S19" s="55"/>
      <c r="T19" s="54"/>
    </row>
    <row r="20" spans="1:20" ht="16.7" customHeight="1" x14ac:dyDescent="0.2">
      <c r="A20" s="236"/>
      <c r="B20" s="237"/>
      <c r="C20" s="238"/>
      <c r="D20" s="239"/>
      <c r="E20" s="240"/>
      <c r="F20" s="241"/>
      <c r="G20" s="241"/>
      <c r="H20" s="240"/>
      <c r="I20" s="241"/>
      <c r="J20" s="241"/>
      <c r="K20" s="54"/>
      <c r="L20" s="240"/>
      <c r="M20" s="241"/>
      <c r="N20" s="241"/>
      <c r="O20" s="242"/>
      <c r="P20" s="243"/>
      <c r="Q20" s="243"/>
      <c r="R20" s="40"/>
      <c r="S20" s="55"/>
      <c r="T20" s="54"/>
    </row>
    <row r="21" spans="1:20" ht="15.95" customHeight="1" x14ac:dyDescent="0.2">
      <c r="A21" s="244"/>
      <c r="B21" s="245"/>
      <c r="C21" s="245"/>
      <c r="D21" s="245"/>
      <c r="E21" s="245"/>
      <c r="F21" s="245"/>
      <c r="G21" s="245"/>
      <c r="H21" s="245"/>
      <c r="I21" s="245"/>
      <c r="J21" s="245"/>
      <c r="K21" s="245"/>
      <c r="L21" s="190" t="s">
        <v>27</v>
      </c>
      <c r="M21" s="246"/>
      <c r="N21" s="246"/>
      <c r="O21" s="247">
        <f>SUM(O9:Q20)</f>
        <v>0</v>
      </c>
      <c r="P21" s="248"/>
      <c r="Q21" s="248"/>
      <c r="R21" s="51" t="s">
        <v>27</v>
      </c>
      <c r="S21" s="57">
        <f>SUM(S9:S20)</f>
        <v>0</v>
      </c>
      <c r="T21" s="56"/>
    </row>
    <row r="22" spans="1:20" ht="15.95" customHeight="1" x14ac:dyDescent="0.2">
      <c r="A22" s="244"/>
      <c r="B22" s="245"/>
      <c r="C22" s="245"/>
      <c r="D22" s="245"/>
      <c r="E22" s="245"/>
      <c r="F22" s="245"/>
      <c r="G22" s="245"/>
      <c r="H22" s="245"/>
      <c r="I22" s="245"/>
      <c r="J22" s="245"/>
      <c r="K22" s="245"/>
      <c r="L22" s="190" t="s">
        <v>29</v>
      </c>
      <c r="M22" s="246"/>
      <c r="N22" s="246"/>
      <c r="O22" s="242"/>
      <c r="P22" s="243"/>
      <c r="Q22" s="243"/>
      <c r="R22" s="244"/>
      <c r="S22" s="245"/>
      <c r="T22" s="245"/>
    </row>
    <row r="23" spans="1:20" ht="9.9499999999999993" customHeight="1" x14ac:dyDescent="0.2">
      <c r="A23" s="225"/>
      <c r="B23" s="226"/>
      <c r="C23" s="226"/>
      <c r="D23" s="226"/>
      <c r="E23" s="226"/>
      <c r="F23" s="226"/>
      <c r="G23" s="226"/>
      <c r="H23" s="226"/>
      <c r="I23" s="226"/>
      <c r="J23" s="226"/>
      <c r="K23" s="226"/>
      <c r="L23" s="226"/>
      <c r="M23" s="226"/>
      <c r="N23" s="226"/>
      <c r="O23" s="226"/>
      <c r="P23" s="226"/>
      <c r="Q23" s="226"/>
      <c r="R23" s="226"/>
      <c r="S23" s="226"/>
      <c r="T23" s="226"/>
    </row>
    <row r="24" spans="1:20" ht="16.7" customHeight="1" x14ac:dyDescent="0.2">
      <c r="A24" s="265" t="s">
        <v>73</v>
      </c>
      <c r="B24" s="266"/>
      <c r="C24" s="266"/>
      <c r="D24" s="266"/>
      <c r="E24" s="266"/>
      <c r="F24" s="266"/>
      <c r="G24" s="266"/>
      <c r="H24" s="266"/>
      <c r="I24" s="266"/>
      <c r="J24" s="266"/>
      <c r="K24" s="266"/>
      <c r="L24" s="266"/>
      <c r="M24" s="266"/>
      <c r="N24" s="266"/>
      <c r="O24" s="267" t="s">
        <v>4</v>
      </c>
      <c r="P24" s="245"/>
      <c r="Q24" s="245"/>
      <c r="R24" s="58" t="s">
        <v>68</v>
      </c>
      <c r="S24" s="58" t="s">
        <v>0</v>
      </c>
      <c r="T24" s="58" t="s">
        <v>7</v>
      </c>
    </row>
    <row r="25" spans="1:20" ht="15.95" customHeight="1" x14ac:dyDescent="0.2">
      <c r="A25" s="244" t="s">
        <v>107</v>
      </c>
      <c r="B25" s="245"/>
      <c r="C25" s="245"/>
      <c r="D25" s="245"/>
      <c r="E25" s="245"/>
      <c r="F25" s="245"/>
      <c r="G25" s="245"/>
      <c r="H25" s="245"/>
      <c r="I25" s="245"/>
      <c r="J25" s="245"/>
      <c r="K25" s="245"/>
      <c r="L25" s="245"/>
      <c r="M25" s="245"/>
      <c r="N25" s="245"/>
      <c r="O25" s="242"/>
      <c r="P25" s="241"/>
      <c r="Q25" s="241"/>
      <c r="R25" s="9">
        <v>4.05</v>
      </c>
      <c r="S25" s="27">
        <f>+O25*R25</f>
        <v>0</v>
      </c>
      <c r="T25" s="7"/>
    </row>
    <row r="26" spans="1:20" ht="15.2" customHeight="1" x14ac:dyDescent="0.2">
      <c r="A26" s="244" t="s">
        <v>109</v>
      </c>
      <c r="B26" s="245"/>
      <c r="C26" s="245"/>
      <c r="D26" s="245"/>
      <c r="E26" s="245"/>
      <c r="F26" s="245"/>
      <c r="G26" s="245"/>
      <c r="H26" s="245"/>
      <c r="I26" s="245"/>
      <c r="J26" s="245"/>
      <c r="K26" s="245"/>
      <c r="L26" s="245"/>
      <c r="M26" s="245"/>
      <c r="N26" s="245"/>
      <c r="O26" s="242"/>
      <c r="P26" s="241"/>
      <c r="Q26" s="241"/>
      <c r="R26" s="9">
        <v>3.45</v>
      </c>
      <c r="S26" s="27">
        <f>+O26*R26</f>
        <v>0</v>
      </c>
      <c r="T26" s="7"/>
    </row>
    <row r="27" spans="1:20" ht="16.7" customHeight="1" x14ac:dyDescent="0.2">
      <c r="A27" s="252" t="s">
        <v>21</v>
      </c>
      <c r="B27" s="367"/>
      <c r="C27" s="367"/>
      <c r="D27" s="368" t="s">
        <v>24</v>
      </c>
      <c r="E27" s="246"/>
      <c r="F27" s="246"/>
      <c r="G27" s="246"/>
      <c r="H27" s="240"/>
      <c r="I27" s="241"/>
      <c r="J27" s="241"/>
      <c r="K27" s="241"/>
      <c r="L27" s="241"/>
      <c r="M27" s="241"/>
      <c r="N27" s="241"/>
      <c r="O27" s="242"/>
      <c r="P27" s="241"/>
      <c r="Q27" s="241"/>
      <c r="R27" s="9">
        <v>1</v>
      </c>
      <c r="S27" s="27">
        <f>+O27*R27</f>
        <v>0</v>
      </c>
      <c r="T27" s="7"/>
    </row>
    <row r="28" spans="1:20" ht="15.95" customHeight="1" x14ac:dyDescent="0.2">
      <c r="A28" s="244" t="s">
        <v>65</v>
      </c>
      <c r="B28" s="245"/>
      <c r="C28" s="245"/>
      <c r="D28" s="245"/>
      <c r="E28" s="245"/>
      <c r="F28" s="245"/>
      <c r="G28" s="245"/>
      <c r="H28" s="245"/>
      <c r="I28" s="245"/>
      <c r="J28" s="245"/>
      <c r="K28" s="245"/>
      <c r="L28" s="245"/>
      <c r="M28" s="245"/>
      <c r="N28" s="245"/>
      <c r="O28" s="242"/>
      <c r="P28" s="241"/>
      <c r="Q28" s="241"/>
      <c r="R28" s="59"/>
      <c r="S28" s="27">
        <f>+O28*R28</f>
        <v>0</v>
      </c>
      <c r="T28" s="7"/>
    </row>
    <row r="29" spans="1:20" ht="27.75" customHeight="1" x14ac:dyDescent="0.2">
      <c r="A29" s="400" t="s">
        <v>112</v>
      </c>
      <c r="B29" s="401"/>
      <c r="C29" s="401"/>
      <c r="D29" s="401"/>
      <c r="E29" s="401"/>
      <c r="F29" s="401"/>
      <c r="G29" s="401"/>
      <c r="H29" s="401"/>
      <c r="I29" s="401"/>
      <c r="J29" s="401"/>
      <c r="K29" s="401"/>
      <c r="L29" s="401"/>
      <c r="M29" s="401"/>
      <c r="N29" s="401"/>
      <c r="O29" s="401"/>
      <c r="P29" s="401"/>
      <c r="Q29" s="401"/>
      <c r="R29" s="401"/>
      <c r="S29" s="401"/>
      <c r="T29" s="402"/>
    </row>
    <row r="30" spans="1:20" ht="10.7" customHeight="1" x14ac:dyDescent="0.2">
      <c r="A30" s="225"/>
      <c r="B30" s="226"/>
      <c r="C30" s="226"/>
      <c r="D30" s="226"/>
      <c r="E30" s="226"/>
      <c r="F30" s="226"/>
      <c r="G30" s="226"/>
      <c r="H30" s="226"/>
      <c r="I30" s="226"/>
      <c r="J30" s="226"/>
      <c r="K30" s="226"/>
      <c r="L30" s="226"/>
      <c r="M30" s="226"/>
      <c r="N30" s="226"/>
      <c r="O30" s="226"/>
      <c r="P30" s="226"/>
      <c r="Q30" s="226"/>
      <c r="R30" s="226"/>
      <c r="S30" s="226"/>
      <c r="T30" s="226"/>
    </row>
    <row r="31" spans="1:20" ht="15.2" customHeight="1" x14ac:dyDescent="0.2">
      <c r="A31" s="265" t="s">
        <v>64</v>
      </c>
      <c r="B31" s="266"/>
      <c r="C31" s="266"/>
      <c r="D31" s="266"/>
      <c r="E31" s="266"/>
      <c r="F31" s="266"/>
      <c r="G31" s="266"/>
      <c r="H31" s="231"/>
      <c r="I31" s="232"/>
      <c r="J31" s="232"/>
      <c r="K31" s="52"/>
      <c r="L31" s="52"/>
      <c r="M31" s="267" t="s">
        <v>89</v>
      </c>
      <c r="N31" s="245"/>
      <c r="O31" s="245"/>
      <c r="P31" s="245"/>
      <c r="Q31" s="245"/>
      <c r="R31" s="245"/>
      <c r="S31" s="267" t="s">
        <v>0</v>
      </c>
      <c r="T31" s="267" t="s">
        <v>7</v>
      </c>
    </row>
    <row r="32" spans="1:20" ht="14.45" customHeight="1" x14ac:dyDescent="0.2">
      <c r="A32" s="266"/>
      <c r="B32" s="266"/>
      <c r="C32" s="266"/>
      <c r="D32" s="266"/>
      <c r="E32" s="266"/>
      <c r="F32" s="266"/>
      <c r="G32" s="266"/>
      <c r="H32" s="216" t="s">
        <v>8</v>
      </c>
      <c r="I32" s="215"/>
      <c r="J32" s="215"/>
      <c r="K32" s="53" t="s">
        <v>61</v>
      </c>
      <c r="L32" s="53" t="s">
        <v>68</v>
      </c>
      <c r="M32" s="267" t="s">
        <v>51</v>
      </c>
      <c r="N32" s="245"/>
      <c r="O32" s="267" t="s">
        <v>34</v>
      </c>
      <c r="P32" s="245"/>
      <c r="Q32" s="245"/>
      <c r="R32" s="58" t="s">
        <v>37</v>
      </c>
      <c r="S32" s="245"/>
      <c r="T32" s="245"/>
    </row>
    <row r="33" spans="1:20" ht="15.2" customHeight="1" x14ac:dyDescent="0.2">
      <c r="A33" s="244" t="s">
        <v>53</v>
      </c>
      <c r="B33" s="245"/>
      <c r="C33" s="245"/>
      <c r="D33" s="245"/>
      <c r="E33" s="245"/>
      <c r="F33" s="245"/>
      <c r="G33" s="245"/>
      <c r="H33" s="240" t="s">
        <v>6</v>
      </c>
      <c r="I33" s="241"/>
      <c r="J33" s="241"/>
      <c r="K33" s="55"/>
      <c r="L33" s="9">
        <v>200</v>
      </c>
      <c r="M33" s="403"/>
      <c r="N33" s="245"/>
      <c r="O33" s="372"/>
      <c r="P33" s="241"/>
      <c r="Q33" s="241"/>
      <c r="R33" s="59"/>
      <c r="S33" s="27">
        <f>IF(((+K33*L33)-O33-R33)&lt;0,0,((+K33*L33)-O33-R33))</f>
        <v>0</v>
      </c>
      <c r="T33" s="7"/>
    </row>
    <row r="34" spans="1:20" ht="15.95" customHeight="1" x14ac:dyDescent="0.2">
      <c r="A34" s="244" t="s">
        <v>84</v>
      </c>
      <c r="B34" s="245"/>
      <c r="C34" s="245"/>
      <c r="D34" s="245"/>
      <c r="E34" s="245"/>
      <c r="F34" s="245"/>
      <c r="G34" s="245"/>
      <c r="H34" s="240" t="s">
        <v>6</v>
      </c>
      <c r="I34" s="241"/>
      <c r="J34" s="241"/>
      <c r="K34" s="55"/>
      <c r="L34" s="9">
        <v>310</v>
      </c>
      <c r="M34" s="403"/>
      <c r="N34" s="245"/>
      <c r="O34" s="372"/>
      <c r="P34" s="241"/>
      <c r="Q34" s="241"/>
      <c r="R34" s="59"/>
      <c r="S34" s="27">
        <f>IF(((+K34*L34)-O34-R34)&lt;0,0,((+K34*L34)-O34-R34))</f>
        <v>0</v>
      </c>
      <c r="T34" s="7"/>
    </row>
    <row r="35" spans="1:20" ht="15.95" customHeight="1" x14ac:dyDescent="0.2">
      <c r="A35" s="244" t="s">
        <v>26</v>
      </c>
      <c r="B35" s="245"/>
      <c r="C35" s="245"/>
      <c r="D35" s="245"/>
      <c r="E35" s="245"/>
      <c r="F35" s="245"/>
      <c r="G35" s="245"/>
      <c r="H35" s="240" t="s">
        <v>6</v>
      </c>
      <c r="I35" s="241"/>
      <c r="J35" s="241"/>
      <c r="K35" s="55"/>
      <c r="L35" s="9">
        <v>510</v>
      </c>
      <c r="M35" s="403"/>
      <c r="N35" s="245"/>
      <c r="O35" s="372"/>
      <c r="P35" s="241"/>
      <c r="Q35" s="241"/>
      <c r="R35" s="59"/>
      <c r="S35" s="27">
        <f>IF(((+K35*L35)-O35-R35)&lt;0,0,((+K35*L35)-O35-R35))</f>
        <v>0</v>
      </c>
      <c r="T35" s="7"/>
    </row>
    <row r="36" spans="1:20" ht="15.95" customHeight="1" x14ac:dyDescent="0.2">
      <c r="A36" s="244" t="s">
        <v>110</v>
      </c>
      <c r="B36" s="245"/>
      <c r="C36" s="245"/>
      <c r="D36" s="245"/>
      <c r="E36" s="245"/>
      <c r="F36" s="245"/>
      <c r="G36" s="245"/>
      <c r="H36" s="240"/>
      <c r="I36" s="241"/>
      <c r="J36" s="241"/>
      <c r="K36" s="55"/>
      <c r="L36" s="59"/>
      <c r="M36" s="372"/>
      <c r="N36" s="241"/>
      <c r="O36" s="372"/>
      <c r="P36" s="241"/>
      <c r="Q36" s="241"/>
      <c r="R36" s="59"/>
      <c r="S36" s="27">
        <f>IF(((+K36*L36)-M36-O36-R36)&lt;0,0,((+K36*L36)-M36-O36-R36))</f>
        <v>0</v>
      </c>
      <c r="T36" s="7"/>
    </row>
    <row r="37" spans="1:20" ht="15.95" customHeight="1" x14ac:dyDescent="0.2">
      <c r="A37" s="244" t="s">
        <v>67</v>
      </c>
      <c r="B37" s="245"/>
      <c r="C37" s="245"/>
      <c r="D37" s="245"/>
      <c r="E37" s="245"/>
      <c r="F37" s="245"/>
      <c r="G37" s="245"/>
      <c r="H37" s="240"/>
      <c r="I37" s="241"/>
      <c r="J37" s="241"/>
      <c r="K37" s="55"/>
      <c r="L37" s="59"/>
      <c r="M37" s="372"/>
      <c r="N37" s="241"/>
      <c r="O37" s="372"/>
      <c r="P37" s="241"/>
      <c r="Q37" s="241"/>
      <c r="R37" s="59"/>
      <c r="S37" s="27">
        <f>IF(((+K37*L37)-M37-O37-R37)&lt;0,0,((+K37*L37)-M37-O37-R37))</f>
        <v>0</v>
      </c>
      <c r="T37" s="7"/>
    </row>
    <row r="38" spans="1:20" ht="14.45" customHeight="1" x14ac:dyDescent="0.2">
      <c r="A38" s="284" t="s">
        <v>117</v>
      </c>
      <c r="B38" s="285"/>
      <c r="C38" s="285"/>
      <c r="D38" s="285"/>
      <c r="E38" s="285"/>
      <c r="F38" s="285"/>
      <c r="G38" s="285"/>
      <c r="H38" s="285"/>
      <c r="I38" s="285"/>
      <c r="J38" s="285"/>
      <c r="K38" s="285"/>
      <c r="L38" s="285"/>
      <c r="M38" s="285"/>
      <c r="N38" s="285"/>
      <c r="O38" s="285"/>
      <c r="P38" s="285"/>
      <c r="Q38" s="285"/>
      <c r="R38" s="285"/>
      <c r="S38" s="285"/>
      <c r="T38" s="285"/>
    </row>
    <row r="39" spans="1:20" ht="13.7" customHeight="1" x14ac:dyDescent="0.2">
      <c r="A39" s="286" t="s">
        <v>86</v>
      </c>
      <c r="B39" s="287"/>
      <c r="C39" s="287"/>
      <c r="D39" s="287"/>
      <c r="E39" s="287"/>
      <c r="F39" s="287"/>
      <c r="G39" s="287"/>
      <c r="H39" s="287"/>
      <c r="I39" s="287"/>
      <c r="J39" s="287"/>
      <c r="K39" s="287"/>
      <c r="L39" s="287"/>
      <c r="M39" s="287"/>
      <c r="N39" s="287"/>
      <c r="O39" s="287"/>
      <c r="P39" s="287"/>
      <c r="Q39" s="287"/>
      <c r="R39" s="287"/>
      <c r="S39" s="287"/>
      <c r="T39" s="287"/>
    </row>
    <row r="40" spans="1:20" ht="13.7" customHeight="1" x14ac:dyDescent="0.2">
      <c r="A40" s="288" t="s">
        <v>92</v>
      </c>
      <c r="B40" s="215"/>
      <c r="C40" s="215"/>
      <c r="D40" s="215"/>
      <c r="E40" s="215"/>
      <c r="F40" s="215"/>
      <c r="G40" s="215"/>
      <c r="H40" s="215"/>
      <c r="I40" s="215"/>
      <c r="J40" s="215"/>
      <c r="K40" s="215"/>
      <c r="L40" s="215"/>
      <c r="M40" s="215"/>
      <c r="N40" s="215"/>
      <c r="O40" s="215"/>
      <c r="P40" s="215"/>
      <c r="Q40" s="215"/>
      <c r="R40" s="215"/>
      <c r="S40" s="215"/>
      <c r="T40" s="215"/>
    </row>
    <row r="41" spans="1:20" ht="8.4499999999999993" customHeight="1" x14ac:dyDescent="0.2">
      <c r="A41" s="225"/>
      <c r="B41" s="226"/>
      <c r="C41" s="226"/>
      <c r="D41" s="226"/>
      <c r="E41" s="226"/>
      <c r="F41" s="226"/>
      <c r="G41" s="226"/>
      <c r="H41" s="226"/>
      <c r="I41" s="226"/>
      <c r="J41" s="226"/>
      <c r="K41" s="226"/>
      <c r="L41" s="226"/>
      <c r="M41" s="226"/>
      <c r="N41" s="226"/>
      <c r="O41" s="226"/>
      <c r="P41" s="226"/>
      <c r="Q41" s="226"/>
      <c r="R41" s="226"/>
      <c r="S41" s="226"/>
      <c r="T41" s="226"/>
    </row>
    <row r="42" spans="1:20" ht="16.7" customHeight="1" x14ac:dyDescent="0.2">
      <c r="A42" s="289" t="s">
        <v>106</v>
      </c>
      <c r="B42" s="290"/>
      <c r="C42" s="290"/>
      <c r="D42" s="290"/>
      <c r="E42" s="290"/>
      <c r="F42" s="290"/>
      <c r="G42" s="290"/>
      <c r="H42" s="290"/>
      <c r="I42" s="290"/>
      <c r="J42" s="290"/>
      <c r="K42" s="290"/>
      <c r="L42" s="290"/>
      <c r="M42" s="290"/>
      <c r="N42" s="290"/>
      <c r="O42" s="290"/>
      <c r="P42" s="290"/>
      <c r="Q42" s="290"/>
      <c r="R42" s="290"/>
      <c r="S42" s="290"/>
      <c r="T42" s="290"/>
    </row>
    <row r="43" spans="1:20" ht="15.95" customHeight="1" x14ac:dyDescent="0.2">
      <c r="A43" s="233" t="s">
        <v>31</v>
      </c>
      <c r="B43" s="232"/>
      <c r="C43" s="232"/>
      <c r="D43" s="232"/>
      <c r="E43" s="232"/>
      <c r="F43" s="232"/>
      <c r="G43" s="232"/>
      <c r="H43" s="232"/>
      <c r="I43" s="232"/>
      <c r="J43" s="232"/>
      <c r="K43" s="232"/>
      <c r="L43" s="232"/>
      <c r="M43" s="231" t="s">
        <v>54</v>
      </c>
      <c r="N43" s="232"/>
      <c r="O43" s="232"/>
      <c r="P43" s="232"/>
      <c r="Q43" s="232"/>
      <c r="R43" s="52" t="s">
        <v>55</v>
      </c>
      <c r="S43" s="52" t="s">
        <v>22</v>
      </c>
      <c r="T43" s="52" t="s">
        <v>5</v>
      </c>
    </row>
    <row r="44" spans="1:20" ht="15.2" customHeight="1" x14ac:dyDescent="0.2">
      <c r="A44" s="299" t="s">
        <v>16</v>
      </c>
      <c r="B44" s="215"/>
      <c r="C44" s="215"/>
      <c r="D44" s="215"/>
      <c r="E44" s="215"/>
      <c r="F44" s="215"/>
      <c r="G44" s="215"/>
      <c r="H44" s="215"/>
      <c r="I44" s="215"/>
      <c r="J44" s="215"/>
      <c r="K44" s="215"/>
      <c r="L44" s="215"/>
      <c r="M44" s="212" t="s">
        <v>17</v>
      </c>
      <c r="N44" s="300"/>
      <c r="O44" s="60" t="s">
        <v>2</v>
      </c>
      <c r="P44" s="374" t="s">
        <v>11</v>
      </c>
      <c r="Q44" s="229"/>
      <c r="R44" s="53" t="s">
        <v>45</v>
      </c>
      <c r="S44" s="53" t="s">
        <v>44</v>
      </c>
      <c r="T44" s="53" t="s">
        <v>58</v>
      </c>
    </row>
    <row r="45" spans="1:20" ht="16.7" customHeight="1" x14ac:dyDescent="0.2">
      <c r="A45" s="240"/>
      <c r="B45" s="241"/>
      <c r="C45" s="241"/>
      <c r="D45" s="241"/>
      <c r="E45" s="241"/>
      <c r="F45" s="241"/>
      <c r="G45" s="241"/>
      <c r="H45" s="241"/>
      <c r="I45" s="241"/>
      <c r="J45" s="241"/>
      <c r="K45" s="241"/>
      <c r="L45" s="241"/>
      <c r="M45" s="295"/>
      <c r="N45" s="296"/>
      <c r="O45" s="19" t="s">
        <v>2</v>
      </c>
      <c r="P45" s="297"/>
      <c r="Q45" s="373"/>
      <c r="R45" s="7"/>
      <c r="S45" s="59"/>
      <c r="T45" s="7"/>
    </row>
    <row r="46" spans="1:20" ht="16.7" customHeight="1" x14ac:dyDescent="0.2">
      <c r="A46" s="240"/>
      <c r="B46" s="241"/>
      <c r="C46" s="241"/>
      <c r="D46" s="241"/>
      <c r="E46" s="241"/>
      <c r="F46" s="241"/>
      <c r="G46" s="241"/>
      <c r="H46" s="241"/>
      <c r="I46" s="241"/>
      <c r="J46" s="241"/>
      <c r="K46" s="241"/>
      <c r="L46" s="241"/>
      <c r="M46" s="295"/>
      <c r="N46" s="296"/>
      <c r="O46" s="19" t="s">
        <v>2</v>
      </c>
      <c r="P46" s="297"/>
      <c r="Q46" s="373"/>
      <c r="R46" s="7"/>
      <c r="S46" s="59"/>
      <c r="T46" s="7"/>
    </row>
    <row r="47" spans="1:20" ht="16.7" customHeight="1" x14ac:dyDescent="0.2">
      <c r="A47" s="240"/>
      <c r="B47" s="241"/>
      <c r="C47" s="241"/>
      <c r="D47" s="241"/>
      <c r="E47" s="241"/>
      <c r="F47" s="241"/>
      <c r="G47" s="241"/>
      <c r="H47" s="241"/>
      <c r="I47" s="241"/>
      <c r="J47" s="241"/>
      <c r="K47" s="241"/>
      <c r="L47" s="241"/>
      <c r="M47" s="295"/>
      <c r="N47" s="296"/>
      <c r="O47" s="19" t="s">
        <v>2</v>
      </c>
      <c r="P47" s="297"/>
      <c r="Q47" s="373"/>
      <c r="R47" s="7"/>
      <c r="S47" s="59"/>
      <c r="T47" s="7"/>
    </row>
    <row r="48" spans="1:20" ht="16.7" customHeight="1" x14ac:dyDescent="0.2">
      <c r="A48" s="240"/>
      <c r="B48" s="241"/>
      <c r="C48" s="241"/>
      <c r="D48" s="241"/>
      <c r="E48" s="241"/>
      <c r="F48" s="241"/>
      <c r="G48" s="241"/>
      <c r="H48" s="241"/>
      <c r="I48" s="241"/>
      <c r="J48" s="241"/>
      <c r="K48" s="241"/>
      <c r="L48" s="241"/>
      <c r="M48" s="295"/>
      <c r="N48" s="296"/>
      <c r="O48" s="19" t="s">
        <v>2</v>
      </c>
      <c r="P48" s="297"/>
      <c r="Q48" s="373"/>
      <c r="R48" s="7"/>
      <c r="S48" s="59"/>
      <c r="T48" s="7"/>
    </row>
    <row r="49" spans="1:20" ht="10.7" customHeight="1" x14ac:dyDescent="0.2">
      <c r="A49" s="225"/>
      <c r="B49" s="226"/>
      <c r="C49" s="226"/>
      <c r="D49" s="226"/>
      <c r="E49" s="226"/>
      <c r="F49" s="226"/>
      <c r="G49" s="226"/>
      <c r="H49" s="226"/>
      <c r="I49" s="226"/>
      <c r="J49" s="226"/>
      <c r="K49" s="226"/>
      <c r="L49" s="226"/>
      <c r="M49" s="226"/>
      <c r="N49" s="226"/>
      <c r="O49" s="226"/>
      <c r="P49" s="226"/>
      <c r="Q49" s="226"/>
      <c r="R49" s="226"/>
      <c r="S49" s="226"/>
      <c r="T49" s="226"/>
    </row>
    <row r="50" spans="1:20" ht="15.95" customHeight="1" x14ac:dyDescent="0.2">
      <c r="A50" s="309" t="s">
        <v>52</v>
      </c>
      <c r="B50" s="310"/>
      <c r="C50" s="310"/>
      <c r="D50" s="310"/>
      <c r="E50" s="310"/>
      <c r="F50" s="310"/>
      <c r="G50" s="310"/>
      <c r="H50" s="310"/>
      <c r="I50" s="310"/>
      <c r="J50" s="310"/>
      <c r="K50" s="20"/>
      <c r="L50" s="61"/>
      <c r="M50" s="267" t="s">
        <v>95</v>
      </c>
      <c r="N50" s="245"/>
      <c r="O50" s="245"/>
      <c r="P50" s="245"/>
      <c r="Q50" s="245"/>
      <c r="R50" s="245"/>
      <c r="S50" s="52" t="s">
        <v>0</v>
      </c>
      <c r="T50" s="52" t="s">
        <v>7</v>
      </c>
    </row>
    <row r="51" spans="1:20" ht="16.7" customHeight="1" x14ac:dyDescent="0.2">
      <c r="A51" s="214" t="s">
        <v>93</v>
      </c>
      <c r="B51" s="215"/>
      <c r="C51" s="215"/>
      <c r="D51" s="216" t="s">
        <v>63</v>
      </c>
      <c r="E51" s="215"/>
      <c r="F51" s="215"/>
      <c r="G51" s="215"/>
      <c r="H51" s="215"/>
      <c r="I51" s="215"/>
      <c r="J51" s="215"/>
      <c r="K51" s="53" t="s">
        <v>61</v>
      </c>
      <c r="L51" s="53" t="s">
        <v>94</v>
      </c>
      <c r="M51" s="267" t="s">
        <v>51</v>
      </c>
      <c r="N51" s="245"/>
      <c r="O51" s="267" t="s">
        <v>34</v>
      </c>
      <c r="P51" s="245"/>
      <c r="Q51" s="245"/>
      <c r="R51" s="58" t="s">
        <v>37</v>
      </c>
      <c r="S51" s="53"/>
      <c r="T51" s="53"/>
    </row>
    <row r="52" spans="1:20" ht="15.95" customHeight="1" x14ac:dyDescent="0.2">
      <c r="A52" s="244" t="s">
        <v>9</v>
      </c>
      <c r="B52" s="245"/>
      <c r="C52" s="245"/>
      <c r="D52" s="7"/>
      <c r="E52" s="56" t="s">
        <v>6</v>
      </c>
      <c r="F52" s="7"/>
      <c r="G52" s="240"/>
      <c r="H52" s="241"/>
      <c r="I52" s="241"/>
      <c r="J52" s="241"/>
      <c r="K52" s="55"/>
      <c r="L52" s="59">
        <v>690</v>
      </c>
      <c r="M52" s="372"/>
      <c r="N52" s="241"/>
      <c r="O52" s="372"/>
      <c r="P52" s="241"/>
      <c r="Q52" s="241"/>
      <c r="R52" s="59"/>
      <c r="S52" s="27">
        <f>IF(((K52*L52)-M52-O52-R52)&lt;0,0,((K52*L52)-M52-O52-R52))</f>
        <v>0</v>
      </c>
      <c r="T52" s="7"/>
    </row>
    <row r="53" spans="1:20" ht="17.45" customHeight="1" x14ac:dyDescent="0.2">
      <c r="A53" s="244" t="s">
        <v>46</v>
      </c>
      <c r="B53" s="245"/>
      <c r="C53" s="245"/>
      <c r="D53" s="7"/>
      <c r="E53" s="56" t="s">
        <v>6</v>
      </c>
      <c r="F53" s="7"/>
      <c r="G53" s="240"/>
      <c r="H53" s="241"/>
      <c r="I53" s="241"/>
      <c r="J53" s="241"/>
      <c r="K53" s="55"/>
      <c r="L53" s="59">
        <v>300</v>
      </c>
      <c r="M53" s="372"/>
      <c r="N53" s="241"/>
      <c r="O53" s="372"/>
      <c r="P53" s="241"/>
      <c r="Q53" s="241"/>
      <c r="R53" s="59"/>
      <c r="S53" s="27">
        <f>IF(((K53*L53)-M53-O53-R53)&lt;0,0,((K53*L53)-M53-O53-R53))</f>
        <v>0</v>
      </c>
      <c r="T53" s="7"/>
    </row>
    <row r="54" spans="1:20" ht="15.95" customHeight="1" x14ac:dyDescent="0.2">
      <c r="A54" s="244" t="s">
        <v>57</v>
      </c>
      <c r="B54" s="245"/>
      <c r="C54" s="245"/>
      <c r="D54" s="7"/>
      <c r="E54" s="56" t="s">
        <v>6</v>
      </c>
      <c r="F54" s="7"/>
      <c r="G54" s="240"/>
      <c r="H54" s="241"/>
      <c r="I54" s="241"/>
      <c r="J54" s="241"/>
      <c r="K54" s="55"/>
      <c r="L54" s="59">
        <v>195</v>
      </c>
      <c r="M54" s="372"/>
      <c r="N54" s="241"/>
      <c r="O54" s="372"/>
      <c r="P54" s="241"/>
      <c r="Q54" s="241"/>
      <c r="R54" s="59"/>
      <c r="S54" s="27">
        <f>IF(((K54*L54)-M54-O54-R54)&lt;0,0,((K54*L54)-M54-O54-R54))</f>
        <v>0</v>
      </c>
      <c r="T54" s="7"/>
    </row>
    <row r="55" spans="1:20" ht="15.95" customHeight="1" x14ac:dyDescent="0.2">
      <c r="A55" s="240"/>
      <c r="B55" s="241"/>
      <c r="C55" s="241"/>
      <c r="D55" s="7"/>
      <c r="E55" s="56" t="s">
        <v>6</v>
      </c>
      <c r="F55" s="7"/>
      <c r="G55" s="240"/>
      <c r="H55" s="241"/>
      <c r="I55" s="241"/>
      <c r="J55" s="241"/>
      <c r="K55" s="55"/>
      <c r="L55" s="59"/>
      <c r="M55" s="372"/>
      <c r="N55" s="241"/>
      <c r="O55" s="372"/>
      <c r="P55" s="241"/>
      <c r="Q55" s="241"/>
      <c r="R55" s="59"/>
      <c r="S55" s="27">
        <f>IF(((K55*L55)-M55-O55-R55)&lt;0,0,((K55*L55)-M55-O55-R55))</f>
        <v>0</v>
      </c>
      <c r="T55" s="7"/>
    </row>
    <row r="56" spans="1:20" ht="14.45" customHeight="1" x14ac:dyDescent="0.2">
      <c r="A56" s="284" t="s">
        <v>96</v>
      </c>
      <c r="B56" s="285"/>
      <c r="C56" s="285"/>
      <c r="D56" s="285"/>
      <c r="E56" s="285"/>
      <c r="F56" s="285"/>
      <c r="G56" s="285"/>
      <c r="H56" s="285"/>
      <c r="I56" s="285"/>
      <c r="J56" s="285"/>
      <c r="K56" s="285"/>
      <c r="L56" s="285"/>
      <c r="M56" s="285"/>
      <c r="N56" s="285"/>
      <c r="O56" s="285"/>
      <c r="P56" s="285"/>
      <c r="Q56" s="285"/>
      <c r="R56" s="285"/>
      <c r="S56" s="285"/>
      <c r="T56" s="285"/>
    </row>
    <row r="57" spans="1:20" ht="13.7" customHeight="1" x14ac:dyDescent="0.2">
      <c r="A57" s="286" t="s">
        <v>97</v>
      </c>
      <c r="B57" s="287"/>
      <c r="C57" s="287"/>
      <c r="D57" s="287"/>
      <c r="E57" s="287"/>
      <c r="F57" s="287"/>
      <c r="G57" s="287"/>
      <c r="H57" s="287"/>
      <c r="I57" s="287"/>
      <c r="J57" s="287"/>
      <c r="K57" s="287"/>
      <c r="L57" s="287"/>
      <c r="M57" s="287"/>
      <c r="N57" s="287"/>
      <c r="O57" s="287"/>
      <c r="P57" s="287"/>
      <c r="Q57" s="287"/>
      <c r="R57" s="287"/>
      <c r="S57" s="287"/>
      <c r="T57" s="287"/>
    </row>
    <row r="58" spans="1:20" ht="13.7" customHeight="1" x14ac:dyDescent="0.2">
      <c r="A58" s="286" t="s">
        <v>118</v>
      </c>
      <c r="B58" s="287"/>
      <c r="C58" s="287"/>
      <c r="D58" s="287"/>
      <c r="E58" s="287"/>
      <c r="F58" s="287"/>
      <c r="G58" s="287"/>
      <c r="H58" s="287"/>
      <c r="I58" s="287"/>
      <c r="J58" s="287"/>
      <c r="K58" s="287"/>
      <c r="L58" s="287"/>
      <c r="M58" s="287"/>
      <c r="N58" s="287"/>
      <c r="O58" s="287"/>
      <c r="P58" s="287"/>
      <c r="Q58" s="287"/>
      <c r="R58" s="287"/>
      <c r="S58" s="287"/>
      <c r="T58" s="287"/>
    </row>
    <row r="59" spans="1:20" ht="14.45" customHeight="1" x14ac:dyDescent="0.2">
      <c r="A59" s="288" t="s">
        <v>87</v>
      </c>
      <c r="B59" s="215"/>
      <c r="C59" s="215"/>
      <c r="D59" s="215"/>
      <c r="E59" s="215"/>
      <c r="F59" s="215"/>
      <c r="G59" s="215"/>
      <c r="H59" s="215"/>
      <c r="I59" s="215"/>
      <c r="J59" s="215"/>
      <c r="K59" s="215"/>
      <c r="L59" s="215"/>
      <c r="M59" s="215"/>
      <c r="N59" s="215"/>
      <c r="O59" s="215"/>
      <c r="P59" s="215"/>
      <c r="Q59" s="215"/>
      <c r="R59" s="215"/>
      <c r="S59" s="215"/>
      <c r="T59" s="215"/>
    </row>
    <row r="60" spans="1:20" ht="10.7" customHeight="1" x14ac:dyDescent="0.2">
      <c r="A60" s="225"/>
      <c r="B60" s="226"/>
      <c r="C60" s="226"/>
      <c r="D60" s="226"/>
      <c r="E60" s="226"/>
      <c r="F60" s="226"/>
      <c r="G60" s="226"/>
      <c r="H60" s="226"/>
      <c r="I60" s="226"/>
      <c r="J60" s="226"/>
      <c r="K60" s="226"/>
      <c r="L60" s="226"/>
      <c r="M60" s="226"/>
      <c r="N60" s="226"/>
      <c r="O60" s="226"/>
      <c r="P60" s="226"/>
      <c r="Q60" s="226"/>
      <c r="R60" s="226"/>
      <c r="S60" s="226"/>
      <c r="T60" s="226"/>
    </row>
    <row r="61" spans="1:20" ht="15.95" customHeight="1" x14ac:dyDescent="0.2">
      <c r="A61" s="309" t="s">
        <v>83</v>
      </c>
      <c r="B61" s="310"/>
      <c r="C61" s="310"/>
      <c r="D61" s="310"/>
      <c r="E61" s="310"/>
      <c r="F61" s="310"/>
      <c r="G61" s="310"/>
      <c r="H61" s="310"/>
      <c r="I61" s="310"/>
      <c r="J61" s="310"/>
      <c r="K61" s="310"/>
      <c r="L61" s="269" t="s">
        <v>8</v>
      </c>
      <c r="M61" s="245"/>
      <c r="N61" s="245"/>
      <c r="O61" s="267" t="s">
        <v>61</v>
      </c>
      <c r="P61" s="245"/>
      <c r="Q61" s="245"/>
      <c r="R61" s="58" t="s">
        <v>68</v>
      </c>
      <c r="S61" s="58" t="s">
        <v>0</v>
      </c>
      <c r="T61" s="58" t="s">
        <v>7</v>
      </c>
    </row>
    <row r="62" spans="1:20" ht="16.7" customHeight="1" x14ac:dyDescent="0.2">
      <c r="A62" s="288" t="s">
        <v>81</v>
      </c>
      <c r="B62" s="215"/>
      <c r="C62" s="215"/>
      <c r="D62" s="215"/>
      <c r="E62" s="215"/>
      <c r="F62" s="215"/>
      <c r="G62" s="215"/>
      <c r="H62" s="215"/>
      <c r="I62" s="215"/>
      <c r="J62" s="215"/>
      <c r="K62" s="215"/>
      <c r="L62" s="244" t="s">
        <v>6</v>
      </c>
      <c r="M62" s="245"/>
      <c r="N62" s="245"/>
      <c r="O62" s="242"/>
      <c r="P62" s="241"/>
      <c r="Q62" s="241"/>
      <c r="R62" s="9">
        <v>100</v>
      </c>
      <c r="S62" s="27">
        <f>+O62*R62</f>
        <v>0</v>
      </c>
      <c r="T62" s="7"/>
    </row>
    <row r="63" spans="1:20" ht="15.2" customHeight="1" x14ac:dyDescent="0.2">
      <c r="A63" s="245"/>
      <c r="B63" s="245"/>
      <c r="C63" s="245"/>
      <c r="D63" s="245"/>
      <c r="E63" s="245"/>
      <c r="F63" s="245"/>
      <c r="G63" s="245"/>
      <c r="H63" s="245"/>
      <c r="I63" s="245"/>
      <c r="J63" s="245"/>
      <c r="K63" s="245"/>
      <c r="L63" s="244" t="s">
        <v>71</v>
      </c>
      <c r="M63" s="245"/>
      <c r="N63" s="245"/>
      <c r="O63" s="242"/>
      <c r="P63" s="241"/>
      <c r="Q63" s="241"/>
      <c r="R63" s="9">
        <v>90</v>
      </c>
      <c r="S63" s="27">
        <f>+O63*R63</f>
        <v>0</v>
      </c>
      <c r="T63" s="7"/>
    </row>
    <row r="64" spans="1:20" ht="12.95" customHeight="1" x14ac:dyDescent="0.2">
      <c r="A64" s="225"/>
      <c r="B64" s="226"/>
      <c r="C64" s="226"/>
      <c r="D64" s="226"/>
      <c r="E64" s="226"/>
      <c r="F64" s="226"/>
      <c r="G64" s="226"/>
      <c r="H64" s="226"/>
      <c r="I64" s="226"/>
      <c r="J64" s="226"/>
      <c r="K64" s="226"/>
      <c r="L64" s="226"/>
      <c r="M64" s="226"/>
      <c r="N64" s="226"/>
      <c r="O64" s="226"/>
      <c r="P64" s="226"/>
      <c r="Q64" s="226"/>
      <c r="R64" s="226"/>
      <c r="S64" s="226"/>
      <c r="T64" s="226"/>
    </row>
    <row r="65" spans="1:20" ht="16.7" customHeight="1" x14ac:dyDescent="0.2">
      <c r="A65" s="309" t="s">
        <v>3</v>
      </c>
      <c r="B65" s="310"/>
      <c r="C65" s="310"/>
      <c r="D65" s="310"/>
      <c r="E65" s="310"/>
      <c r="F65" s="310"/>
      <c r="G65" s="310"/>
      <c r="H65" s="310"/>
      <c r="I65" s="310"/>
      <c r="J65" s="310"/>
      <c r="K65" s="310"/>
      <c r="L65" s="269" t="s">
        <v>99</v>
      </c>
      <c r="M65" s="245"/>
      <c r="N65" s="245"/>
      <c r="O65" s="267" t="s">
        <v>61</v>
      </c>
      <c r="P65" s="245"/>
      <c r="Q65" s="245"/>
      <c r="R65" s="58" t="s">
        <v>68</v>
      </c>
      <c r="S65" s="58" t="s">
        <v>0</v>
      </c>
      <c r="T65" s="58" t="s">
        <v>7</v>
      </c>
    </row>
    <row r="66" spans="1:20" ht="16.7" customHeight="1" x14ac:dyDescent="0.2">
      <c r="A66" s="299" t="s">
        <v>10</v>
      </c>
      <c r="B66" s="215"/>
      <c r="C66" s="215"/>
      <c r="D66" s="215"/>
      <c r="E66" s="215"/>
      <c r="F66" s="215"/>
      <c r="G66" s="215"/>
      <c r="H66" s="215"/>
      <c r="I66" s="215"/>
      <c r="J66" s="215"/>
      <c r="K66" s="215"/>
      <c r="L66" s="244" t="s">
        <v>6</v>
      </c>
      <c r="M66" s="245"/>
      <c r="N66" s="245"/>
      <c r="O66" s="389"/>
      <c r="P66" s="313"/>
      <c r="Q66" s="313"/>
      <c r="R66" s="9">
        <v>420</v>
      </c>
      <c r="S66" s="27">
        <f>+O66*R66</f>
        <v>0</v>
      </c>
      <c r="T66" s="7"/>
    </row>
    <row r="67" spans="1:20" ht="14.45" customHeight="1" x14ac:dyDescent="0.2">
      <c r="A67" s="286" t="s">
        <v>100</v>
      </c>
      <c r="B67" s="287"/>
      <c r="C67" s="287"/>
      <c r="D67" s="287"/>
      <c r="E67" s="287"/>
      <c r="F67" s="287"/>
      <c r="G67" s="287"/>
      <c r="H67" s="287"/>
      <c r="I67" s="287"/>
      <c r="J67" s="287"/>
      <c r="K67" s="287"/>
      <c r="L67" s="287"/>
      <c r="M67" s="287"/>
      <c r="N67" s="287"/>
      <c r="O67" s="287"/>
      <c r="P67" s="287"/>
      <c r="Q67" s="287"/>
      <c r="R67" s="287"/>
      <c r="S67" s="287"/>
      <c r="T67" s="287"/>
    </row>
    <row r="68" spans="1:20" ht="14.45" customHeight="1" x14ac:dyDescent="0.2">
      <c r="A68" s="288" t="s">
        <v>20</v>
      </c>
      <c r="B68" s="215"/>
      <c r="C68" s="215"/>
      <c r="D68" s="215"/>
      <c r="E68" s="215"/>
      <c r="F68" s="215"/>
      <c r="G68" s="215"/>
      <c r="H68" s="215"/>
      <c r="I68" s="215"/>
      <c r="J68" s="215"/>
      <c r="K68" s="215"/>
      <c r="L68" s="215"/>
      <c r="M68" s="215"/>
      <c r="N68" s="215"/>
      <c r="O68" s="215"/>
      <c r="P68" s="215"/>
      <c r="Q68" s="215"/>
      <c r="R68" s="215"/>
      <c r="S68" s="215"/>
      <c r="T68" s="215"/>
    </row>
    <row r="69" spans="1:20" ht="12.2" customHeight="1" x14ac:dyDescent="0.2">
      <c r="A69" s="390"/>
      <c r="B69" s="226"/>
      <c r="C69" s="226"/>
      <c r="D69" s="226"/>
      <c r="E69" s="226"/>
      <c r="F69" s="226"/>
      <c r="G69" s="226"/>
      <c r="H69" s="226"/>
      <c r="I69" s="226"/>
      <c r="J69" s="226"/>
      <c r="K69" s="226"/>
      <c r="L69" s="226"/>
      <c r="M69" s="226"/>
      <c r="N69" s="226"/>
      <c r="O69" s="226"/>
      <c r="P69" s="226"/>
      <c r="Q69" s="226"/>
      <c r="R69" s="226"/>
      <c r="S69" s="226"/>
      <c r="T69" s="226"/>
    </row>
    <row r="70" spans="1:20" ht="15.2" customHeight="1" x14ac:dyDescent="0.2">
      <c r="A70" s="309" t="s">
        <v>49</v>
      </c>
      <c r="B70" s="310"/>
      <c r="C70" s="310"/>
      <c r="D70" s="310"/>
      <c r="E70" s="310"/>
      <c r="F70" s="310"/>
      <c r="G70" s="310"/>
      <c r="H70" s="310"/>
      <c r="I70" s="310"/>
      <c r="J70" s="310"/>
      <c r="K70" s="310"/>
      <c r="L70" s="310"/>
      <c r="M70" s="310"/>
      <c r="N70" s="310"/>
      <c r="O70" s="310"/>
      <c r="P70" s="310"/>
      <c r="Q70" s="310"/>
      <c r="R70" s="22" t="s">
        <v>47</v>
      </c>
      <c r="S70" s="52" t="s">
        <v>22</v>
      </c>
      <c r="T70" s="52" t="s">
        <v>5</v>
      </c>
    </row>
    <row r="71" spans="1:20" ht="15.95" customHeight="1" x14ac:dyDescent="0.2">
      <c r="A71" s="375" t="s">
        <v>76</v>
      </c>
      <c r="B71" s="215"/>
      <c r="C71" s="215"/>
      <c r="D71" s="215"/>
      <c r="E71" s="215"/>
      <c r="F71" s="215"/>
      <c r="G71" s="215"/>
      <c r="H71" s="215"/>
      <c r="I71" s="215"/>
      <c r="J71" s="215"/>
      <c r="K71" s="215"/>
      <c r="L71" s="215"/>
      <c r="M71" s="215"/>
      <c r="N71" s="215"/>
      <c r="O71" s="215"/>
      <c r="P71" s="215"/>
      <c r="Q71" s="215"/>
      <c r="R71" s="53" t="s">
        <v>45</v>
      </c>
      <c r="S71" s="53" t="s">
        <v>44</v>
      </c>
      <c r="T71" s="53" t="s">
        <v>58</v>
      </c>
    </row>
    <row r="72" spans="1:20" ht="16.7" customHeight="1" x14ac:dyDescent="0.2">
      <c r="A72" s="240"/>
      <c r="B72" s="241"/>
      <c r="C72" s="241"/>
      <c r="D72" s="241"/>
      <c r="E72" s="241"/>
      <c r="F72" s="241"/>
      <c r="G72" s="241"/>
      <c r="H72" s="241"/>
      <c r="I72" s="241"/>
      <c r="J72" s="241"/>
      <c r="K72" s="241"/>
      <c r="L72" s="241"/>
      <c r="M72" s="241"/>
      <c r="N72" s="241"/>
      <c r="O72" s="241"/>
      <c r="P72" s="241"/>
      <c r="Q72" s="241"/>
      <c r="R72" s="7"/>
      <c r="S72" s="59"/>
      <c r="T72" s="7"/>
    </row>
    <row r="73" spans="1:20" ht="16.7" customHeight="1" x14ac:dyDescent="0.2">
      <c r="A73" s="240"/>
      <c r="B73" s="241"/>
      <c r="C73" s="241"/>
      <c r="D73" s="241"/>
      <c r="E73" s="241"/>
      <c r="F73" s="241"/>
      <c r="G73" s="241"/>
      <c r="H73" s="241"/>
      <c r="I73" s="241"/>
      <c r="J73" s="241"/>
      <c r="K73" s="241"/>
      <c r="L73" s="241"/>
      <c r="M73" s="241"/>
      <c r="N73" s="241"/>
      <c r="O73" s="241"/>
      <c r="P73" s="241"/>
      <c r="Q73" s="241"/>
      <c r="R73" s="7"/>
      <c r="S73" s="59"/>
      <c r="T73" s="7"/>
    </row>
    <row r="74" spans="1:20" ht="16.7" customHeight="1" x14ac:dyDescent="0.2">
      <c r="A74" s="240"/>
      <c r="B74" s="241"/>
      <c r="C74" s="241"/>
      <c r="D74" s="241"/>
      <c r="E74" s="241"/>
      <c r="F74" s="241"/>
      <c r="G74" s="241"/>
      <c r="H74" s="241"/>
      <c r="I74" s="241"/>
      <c r="J74" s="241"/>
      <c r="K74" s="241"/>
      <c r="L74" s="241"/>
      <c r="M74" s="241"/>
      <c r="N74" s="241"/>
      <c r="O74" s="241"/>
      <c r="P74" s="241"/>
      <c r="Q74" s="241"/>
      <c r="R74" s="7"/>
      <c r="S74" s="59"/>
      <c r="T74" s="7"/>
    </row>
    <row r="75" spans="1:20" ht="16.7" customHeight="1" x14ac:dyDescent="0.2">
      <c r="A75" s="240"/>
      <c r="B75" s="241"/>
      <c r="C75" s="241"/>
      <c r="D75" s="241"/>
      <c r="E75" s="241"/>
      <c r="F75" s="241"/>
      <c r="G75" s="241"/>
      <c r="H75" s="241"/>
      <c r="I75" s="241"/>
      <c r="J75" s="241"/>
      <c r="K75" s="241"/>
      <c r="L75" s="241"/>
      <c r="M75" s="241"/>
      <c r="N75" s="241"/>
      <c r="O75" s="241"/>
      <c r="P75" s="241"/>
      <c r="Q75" s="241"/>
      <c r="R75" s="7"/>
      <c r="S75" s="59"/>
      <c r="T75" s="7"/>
    </row>
    <row r="76" spans="1:20" ht="9.1999999999999993" customHeight="1" x14ac:dyDescent="0.2">
      <c r="A76" s="333"/>
      <c r="B76" s="246"/>
      <c r="C76" s="246"/>
      <c r="D76" s="246"/>
      <c r="E76" s="246"/>
      <c r="F76" s="246"/>
      <c r="G76" s="246"/>
      <c r="H76" s="246"/>
      <c r="I76" s="246"/>
      <c r="J76" s="246"/>
      <c r="K76" s="246"/>
      <c r="L76" s="246"/>
      <c r="M76" s="246"/>
      <c r="N76" s="246"/>
      <c r="O76" s="246"/>
      <c r="P76" s="246"/>
      <c r="Q76" s="246"/>
      <c r="R76" s="246"/>
      <c r="S76" s="246"/>
      <c r="T76" s="246"/>
    </row>
    <row r="77" spans="1:20" ht="18.2" customHeight="1" x14ac:dyDescent="0.2">
      <c r="A77" s="184" t="s">
        <v>30</v>
      </c>
      <c r="B77" s="245"/>
      <c r="C77" s="245"/>
      <c r="D77" s="245"/>
      <c r="E77" s="245"/>
      <c r="F77" s="245"/>
      <c r="G77" s="245"/>
      <c r="H77" s="245"/>
      <c r="I77" s="245"/>
      <c r="J77" s="245"/>
      <c r="K77" s="245"/>
      <c r="L77" s="245"/>
      <c r="M77" s="245"/>
      <c r="N77" s="245"/>
      <c r="O77" s="245"/>
      <c r="P77" s="245"/>
      <c r="Q77" s="245"/>
      <c r="R77" s="245"/>
      <c r="S77" s="29">
        <f>+S21+SUM(S25:S28)+SUM(S33:S37)+SUM(S52:S55)+SUM(S62:S63)+S66+SUM(S45:S48)+SUM(S72:S75)</f>
        <v>0</v>
      </c>
      <c r="T77" s="56"/>
    </row>
    <row r="78" spans="1:20" ht="15.95" customHeight="1" x14ac:dyDescent="0.2">
      <c r="A78" s="244" t="s">
        <v>69</v>
      </c>
      <c r="B78" s="245"/>
      <c r="C78" s="245"/>
      <c r="D78" s="245"/>
      <c r="E78" s="245"/>
      <c r="F78" s="240"/>
      <c r="G78" s="241"/>
      <c r="H78" s="241"/>
      <c r="I78" s="241"/>
      <c r="J78" s="241"/>
      <c r="K78" s="241"/>
      <c r="L78" s="241"/>
      <c r="M78" s="241"/>
      <c r="N78" s="241"/>
      <c r="O78" s="241"/>
      <c r="P78" s="241"/>
      <c r="Q78" s="241"/>
      <c r="R78" s="241"/>
      <c r="S78" s="59"/>
      <c r="T78" s="7"/>
    </row>
    <row r="79" spans="1:20" ht="16.7" customHeight="1" x14ac:dyDescent="0.2">
      <c r="A79" s="244" t="s">
        <v>43</v>
      </c>
      <c r="B79" s="245"/>
      <c r="C79" s="245"/>
      <c r="D79" s="245"/>
      <c r="E79" s="245"/>
      <c r="F79" s="240"/>
      <c r="G79" s="241"/>
      <c r="H79" s="241"/>
      <c r="I79" s="241"/>
      <c r="J79" s="241"/>
      <c r="K79" s="241"/>
      <c r="L79" s="241"/>
      <c r="M79" s="241"/>
      <c r="N79" s="241"/>
      <c r="O79" s="241"/>
      <c r="P79" s="241"/>
      <c r="Q79" s="241"/>
      <c r="R79" s="241"/>
      <c r="S79" s="59"/>
      <c r="T79" s="7"/>
    </row>
    <row r="80" spans="1:20" ht="17.45" customHeight="1" x14ac:dyDescent="0.2">
      <c r="A80" s="326" t="s">
        <v>19</v>
      </c>
      <c r="B80" s="245"/>
      <c r="C80" s="245"/>
      <c r="D80" s="245"/>
      <c r="E80" s="245"/>
      <c r="F80" s="245"/>
      <c r="G80" s="245"/>
      <c r="H80" s="245"/>
      <c r="I80" s="245"/>
      <c r="J80" s="245"/>
      <c r="K80" s="245"/>
      <c r="L80" s="245"/>
      <c r="M80" s="245"/>
      <c r="N80" s="245"/>
      <c r="O80" s="245"/>
      <c r="P80" s="245"/>
      <c r="Q80" s="245"/>
      <c r="R80" s="245"/>
      <c r="S80" s="28">
        <f>+S77-SUM(S78:S79)</f>
        <v>0</v>
      </c>
      <c r="T80" s="56"/>
    </row>
    <row r="81" spans="1:20" ht="10.7" customHeight="1" x14ac:dyDescent="0.2">
      <c r="A81" s="333"/>
      <c r="B81" s="246"/>
      <c r="C81" s="246"/>
      <c r="D81" s="246"/>
      <c r="E81" s="246"/>
      <c r="F81" s="246"/>
      <c r="G81" s="246"/>
      <c r="H81" s="246"/>
      <c r="I81" s="246"/>
      <c r="J81" s="246"/>
      <c r="K81" s="246"/>
      <c r="L81" s="246"/>
      <c r="M81" s="246"/>
      <c r="N81" s="246"/>
      <c r="O81" s="246"/>
      <c r="P81" s="246"/>
      <c r="Q81" s="246"/>
      <c r="R81" s="246"/>
      <c r="S81" s="246"/>
      <c r="T81" s="246"/>
    </row>
    <row r="82" spans="1:20" ht="16.7" customHeight="1" x14ac:dyDescent="0.2">
      <c r="A82" s="10"/>
      <c r="B82" s="392" t="s">
        <v>35</v>
      </c>
      <c r="C82" s="393"/>
      <c r="D82" s="393"/>
      <c r="E82" s="393"/>
      <c r="F82" s="393"/>
      <c r="G82" s="393"/>
      <c r="H82" s="393"/>
      <c r="I82" s="393"/>
      <c r="J82" s="393"/>
      <c r="K82" s="393"/>
      <c r="L82" s="393"/>
      <c r="M82" s="23"/>
      <c r="N82" s="10"/>
      <c r="O82" s="286" t="s">
        <v>75</v>
      </c>
      <c r="P82" s="287"/>
      <c r="Q82" s="287"/>
      <c r="R82" s="287"/>
      <c r="S82" s="287"/>
      <c r="T82" s="287"/>
    </row>
    <row r="83" spans="1:20" ht="16.7" customHeight="1" x14ac:dyDescent="0.2">
      <c r="A83" s="10"/>
      <c r="B83" s="286" t="s">
        <v>42</v>
      </c>
      <c r="C83" s="287"/>
      <c r="D83" s="10"/>
      <c r="E83" s="392" t="s">
        <v>12</v>
      </c>
      <c r="F83" s="393"/>
      <c r="G83" s="393"/>
      <c r="H83" s="394"/>
      <c r="I83" s="395"/>
      <c r="J83" s="395"/>
      <c r="K83" s="395"/>
      <c r="L83" s="395"/>
      <c r="M83" s="23"/>
      <c r="N83" s="10"/>
      <c r="O83" s="286" t="s">
        <v>50</v>
      </c>
      <c r="P83" s="287"/>
      <c r="Q83" s="287"/>
      <c r="R83" s="287"/>
      <c r="S83" s="287"/>
      <c r="T83" s="287"/>
    </row>
    <row r="84" spans="1:20" ht="9.9499999999999993" customHeight="1" x14ac:dyDescent="0.2">
      <c r="A84" s="333"/>
      <c r="B84" s="246"/>
      <c r="C84" s="246"/>
      <c r="D84" s="246"/>
      <c r="E84" s="246"/>
      <c r="F84" s="246"/>
      <c r="G84" s="246"/>
      <c r="H84" s="246"/>
      <c r="I84" s="246"/>
      <c r="J84" s="246"/>
      <c r="K84" s="246"/>
      <c r="L84" s="246"/>
      <c r="M84" s="246"/>
      <c r="N84" s="246"/>
      <c r="O84" s="246"/>
      <c r="P84" s="246"/>
      <c r="Q84" s="246"/>
      <c r="R84" s="246"/>
      <c r="S84" s="246"/>
      <c r="T84" s="246"/>
    </row>
    <row r="85" spans="1:20" ht="15.95" customHeight="1" x14ac:dyDescent="0.2">
      <c r="A85" s="377" t="s">
        <v>33</v>
      </c>
      <c r="B85" s="232"/>
      <c r="C85" s="232"/>
      <c r="D85" s="232"/>
      <c r="E85" s="377" t="s">
        <v>56</v>
      </c>
      <c r="F85" s="232"/>
      <c r="G85" s="232"/>
      <c r="H85" s="232"/>
      <c r="I85" s="232"/>
      <c r="J85" s="232"/>
      <c r="K85" s="232"/>
      <c r="L85" s="377" t="s">
        <v>25</v>
      </c>
      <c r="M85" s="232"/>
      <c r="N85" s="232"/>
      <c r="O85" s="232"/>
      <c r="P85" s="232"/>
      <c r="Q85" s="232"/>
      <c r="R85" s="232"/>
      <c r="S85" s="232"/>
      <c r="T85" s="232"/>
    </row>
    <row r="86" spans="1:20" ht="33.200000000000003" customHeight="1" x14ac:dyDescent="0.2">
      <c r="A86" s="355"/>
      <c r="B86" s="355"/>
      <c r="C86" s="355"/>
      <c r="D86" s="355"/>
      <c r="E86" s="355"/>
      <c r="F86" s="355"/>
      <c r="G86" s="355"/>
      <c r="H86" s="355"/>
      <c r="I86" s="355"/>
      <c r="J86" s="355"/>
      <c r="K86" s="355"/>
      <c r="L86" s="355"/>
      <c r="M86" s="355"/>
      <c r="N86" s="355"/>
      <c r="O86" s="355"/>
      <c r="P86" s="355"/>
      <c r="Q86" s="355"/>
      <c r="R86" s="355"/>
      <c r="S86" s="355"/>
      <c r="T86" s="355"/>
    </row>
    <row r="87" spans="1:20" ht="12.95" customHeight="1" x14ac:dyDescent="0.2">
      <c r="A87" s="376"/>
      <c r="B87" s="226"/>
      <c r="C87" s="226"/>
      <c r="D87" s="226"/>
      <c r="E87" s="226"/>
      <c r="F87" s="226"/>
      <c r="G87" s="226"/>
      <c r="H87" s="226"/>
      <c r="I87" s="226"/>
      <c r="J87" s="226"/>
      <c r="K87" s="226"/>
      <c r="L87" s="226"/>
      <c r="M87" s="226"/>
      <c r="N87" s="226"/>
      <c r="O87" s="226"/>
      <c r="P87" s="226"/>
      <c r="Q87" s="226"/>
      <c r="R87" s="226"/>
      <c r="S87" s="226"/>
      <c r="T87" s="226"/>
    </row>
  </sheetData>
  <sheetProtection formatCells="0" formatColumns="0" formatRows="0" insertColumns="0" insertRows="0" insertHyperlinks="0" deleteColumns="0" deleteRows="0" sort="0" autoFilter="0" pivotTables="0"/>
  <mergeCells count="244">
    <mergeCell ref="A86:D86"/>
    <mergeCell ref="E86:K86"/>
    <mergeCell ref="L86:T86"/>
    <mergeCell ref="A87:T87"/>
    <mergeCell ref="B83:C83"/>
    <mergeCell ref="E83:G83"/>
    <mergeCell ref="H83:L83"/>
    <mergeCell ref="O83:T83"/>
    <mergeCell ref="A84:T84"/>
    <mergeCell ref="A85:D85"/>
    <mergeCell ref="E85:K85"/>
    <mergeCell ref="L85:T85"/>
    <mergeCell ref="A79:E79"/>
    <mergeCell ref="F79:R79"/>
    <mergeCell ref="A80:R80"/>
    <mergeCell ref="A81:T81"/>
    <mergeCell ref="B82:L82"/>
    <mergeCell ref="O82:T82"/>
    <mergeCell ref="A73:Q73"/>
    <mergeCell ref="A74:Q74"/>
    <mergeCell ref="A75:Q75"/>
    <mergeCell ref="A76:T76"/>
    <mergeCell ref="A77:R77"/>
    <mergeCell ref="A78:E78"/>
    <mergeCell ref="F78:R78"/>
    <mergeCell ref="A67:T67"/>
    <mergeCell ref="A68:T68"/>
    <mergeCell ref="A69:T69"/>
    <mergeCell ref="A70:Q70"/>
    <mergeCell ref="A71:Q71"/>
    <mergeCell ref="A72:Q72"/>
    <mergeCell ref="A65:K65"/>
    <mergeCell ref="L65:N65"/>
    <mergeCell ref="O65:Q65"/>
    <mergeCell ref="A66:K66"/>
    <mergeCell ref="L66:N66"/>
    <mergeCell ref="O66:Q66"/>
    <mergeCell ref="A62:K63"/>
    <mergeCell ref="L62:N62"/>
    <mergeCell ref="O62:Q62"/>
    <mergeCell ref="L63:N63"/>
    <mergeCell ref="O63:Q63"/>
    <mergeCell ref="A64:T64"/>
    <mergeCell ref="A58:T58"/>
    <mergeCell ref="A59:T59"/>
    <mergeCell ref="A60:T60"/>
    <mergeCell ref="A61:K61"/>
    <mergeCell ref="L61:N61"/>
    <mergeCell ref="O61:Q61"/>
    <mergeCell ref="A55:C55"/>
    <mergeCell ref="G55:J55"/>
    <mergeCell ref="M55:N55"/>
    <mergeCell ref="O55:Q55"/>
    <mergeCell ref="A56:T56"/>
    <mergeCell ref="A57:T57"/>
    <mergeCell ref="A53:C53"/>
    <mergeCell ref="G53:J53"/>
    <mergeCell ref="M53:N53"/>
    <mergeCell ref="O53:Q53"/>
    <mergeCell ref="A54:C54"/>
    <mergeCell ref="G54:J54"/>
    <mergeCell ref="M54:N54"/>
    <mergeCell ref="O54:Q54"/>
    <mergeCell ref="A51:C51"/>
    <mergeCell ref="D51:J51"/>
    <mergeCell ref="M51:N51"/>
    <mergeCell ref="O51:Q51"/>
    <mergeCell ref="A52:C52"/>
    <mergeCell ref="G52:J52"/>
    <mergeCell ref="M52:N52"/>
    <mergeCell ref="O52:Q52"/>
    <mergeCell ref="A48:L48"/>
    <mergeCell ref="M48:N48"/>
    <mergeCell ref="P48:Q48"/>
    <mergeCell ref="A49:T49"/>
    <mergeCell ref="A50:J50"/>
    <mergeCell ref="M50:R50"/>
    <mergeCell ref="A46:L46"/>
    <mergeCell ref="M46:N46"/>
    <mergeCell ref="P46:Q46"/>
    <mergeCell ref="A47:L47"/>
    <mergeCell ref="M47:N47"/>
    <mergeCell ref="P47:Q47"/>
    <mergeCell ref="A44:L44"/>
    <mergeCell ref="M44:N44"/>
    <mergeCell ref="P44:Q44"/>
    <mergeCell ref="A45:L45"/>
    <mergeCell ref="M45:N45"/>
    <mergeCell ref="P45:Q45"/>
    <mergeCell ref="A38:T38"/>
    <mergeCell ref="A39:T39"/>
    <mergeCell ref="A40:T40"/>
    <mergeCell ref="A41:T41"/>
    <mergeCell ref="A42:T42"/>
    <mergeCell ref="A43:L43"/>
    <mergeCell ref="M43:Q43"/>
    <mergeCell ref="A36:G36"/>
    <mergeCell ref="H36:J36"/>
    <mergeCell ref="M36:N36"/>
    <mergeCell ref="O36:Q36"/>
    <mergeCell ref="A37:G37"/>
    <mergeCell ref="H37:J37"/>
    <mergeCell ref="M37:N37"/>
    <mergeCell ref="O37:Q37"/>
    <mergeCell ref="A34:G34"/>
    <mergeCell ref="H34:J34"/>
    <mergeCell ref="M34:N34"/>
    <mergeCell ref="O34:Q34"/>
    <mergeCell ref="A35:G35"/>
    <mergeCell ref="H35:J35"/>
    <mergeCell ref="M35:N35"/>
    <mergeCell ref="O35:Q35"/>
    <mergeCell ref="M32:N32"/>
    <mergeCell ref="O32:Q32"/>
    <mergeCell ref="A33:G33"/>
    <mergeCell ref="H33:J33"/>
    <mergeCell ref="M33:N33"/>
    <mergeCell ref="O33:Q33"/>
    <mergeCell ref="A28:N28"/>
    <mergeCell ref="O28:Q28"/>
    <mergeCell ref="A29:T29"/>
    <mergeCell ref="A30:T30"/>
    <mergeCell ref="A31:G32"/>
    <mergeCell ref="H31:J31"/>
    <mergeCell ref="M31:R31"/>
    <mergeCell ref="S31:S32"/>
    <mergeCell ref="T31:T32"/>
    <mergeCell ref="H32:J32"/>
    <mergeCell ref="A26:N26"/>
    <mergeCell ref="O26:Q26"/>
    <mergeCell ref="A27:C27"/>
    <mergeCell ref="D27:G27"/>
    <mergeCell ref="H27:N27"/>
    <mergeCell ref="O27:Q27"/>
    <mergeCell ref="R22:T22"/>
    <mergeCell ref="A23:T23"/>
    <mergeCell ref="A24:N24"/>
    <mergeCell ref="O24:Q24"/>
    <mergeCell ref="A25:N25"/>
    <mergeCell ref="O25:Q25"/>
    <mergeCell ref="A21:K21"/>
    <mergeCell ref="L21:N21"/>
    <mergeCell ref="O21:Q21"/>
    <mergeCell ref="A22:K22"/>
    <mergeCell ref="L22:N22"/>
    <mergeCell ref="O22:Q22"/>
    <mergeCell ref="A20:B20"/>
    <mergeCell ref="C20:D20"/>
    <mergeCell ref="E20:G20"/>
    <mergeCell ref="H20:J20"/>
    <mergeCell ref="L20:N20"/>
    <mergeCell ref="O20:Q20"/>
    <mergeCell ref="A19:B19"/>
    <mergeCell ref="C19:D19"/>
    <mergeCell ref="E19:G19"/>
    <mergeCell ref="H19:J19"/>
    <mergeCell ref="L19:N19"/>
    <mergeCell ref="O19:Q19"/>
    <mergeCell ref="A18:B18"/>
    <mergeCell ref="C18:D18"/>
    <mergeCell ref="E18:G18"/>
    <mergeCell ref="H18:J18"/>
    <mergeCell ref="L18:N18"/>
    <mergeCell ref="O18:Q18"/>
    <mergeCell ref="A17:B17"/>
    <mergeCell ref="C17:D17"/>
    <mergeCell ref="E17:G17"/>
    <mergeCell ref="H17:J17"/>
    <mergeCell ref="L17:N17"/>
    <mergeCell ref="O17:Q17"/>
    <mergeCell ref="A16:B16"/>
    <mergeCell ref="C16:D16"/>
    <mergeCell ref="E16:G16"/>
    <mergeCell ref="H16:J16"/>
    <mergeCell ref="L16:N16"/>
    <mergeCell ref="O16:Q16"/>
    <mergeCell ref="A15:B15"/>
    <mergeCell ref="C15:D15"/>
    <mergeCell ref="E15:G15"/>
    <mergeCell ref="H15:J15"/>
    <mergeCell ref="L15:N15"/>
    <mergeCell ref="O15:Q15"/>
    <mergeCell ref="A14:B14"/>
    <mergeCell ref="C14:D14"/>
    <mergeCell ref="E14:G14"/>
    <mergeCell ref="H14:J14"/>
    <mergeCell ref="L14:N14"/>
    <mergeCell ref="O14:Q14"/>
    <mergeCell ref="A13:B13"/>
    <mergeCell ref="C13:D13"/>
    <mergeCell ref="E13:G13"/>
    <mergeCell ref="H13:J13"/>
    <mergeCell ref="L13:N13"/>
    <mergeCell ref="O13:Q13"/>
    <mergeCell ref="A12:B12"/>
    <mergeCell ref="C12:D12"/>
    <mergeCell ref="E12:G12"/>
    <mergeCell ref="H12:J12"/>
    <mergeCell ref="L12:N12"/>
    <mergeCell ref="O12:Q12"/>
    <mergeCell ref="A11:B11"/>
    <mergeCell ref="C11:D11"/>
    <mergeCell ref="E11:G11"/>
    <mergeCell ref="H11:J11"/>
    <mergeCell ref="L11:N11"/>
    <mergeCell ref="O11:Q11"/>
    <mergeCell ref="A10:B10"/>
    <mergeCell ref="C10:D10"/>
    <mergeCell ref="E10:G10"/>
    <mergeCell ref="H10:J10"/>
    <mergeCell ref="L10:N10"/>
    <mergeCell ref="O10:Q10"/>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T1"/>
    <mergeCell ref="A2:B2"/>
    <mergeCell ref="C2:J2"/>
    <mergeCell ref="K2:L2"/>
    <mergeCell ref="M2:P2"/>
    <mergeCell ref="R2:T2"/>
    <mergeCell ref="A4:B4"/>
    <mergeCell ref="C4:J4"/>
    <mergeCell ref="K4:L4"/>
    <mergeCell ref="M4:T4"/>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87"/>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68" t="s">
        <v>13</v>
      </c>
      <c r="B1" s="353"/>
      <c r="C1" s="353"/>
      <c r="D1" s="353"/>
      <c r="E1" s="353"/>
      <c r="F1" s="353"/>
      <c r="G1" s="353"/>
      <c r="H1" s="353"/>
      <c r="I1" s="353"/>
      <c r="J1" s="353"/>
      <c r="K1" s="353"/>
      <c r="L1" s="353"/>
      <c r="M1" s="353"/>
      <c r="N1" s="353"/>
      <c r="O1" s="353"/>
      <c r="P1" s="353"/>
      <c r="Q1" s="353"/>
      <c r="R1" s="353"/>
      <c r="S1" s="353"/>
      <c r="T1" s="353"/>
    </row>
    <row r="2" spans="1:20" ht="16.7" customHeight="1" x14ac:dyDescent="0.2">
      <c r="A2" s="216" t="s">
        <v>116</v>
      </c>
      <c r="B2" s="215"/>
      <c r="C2" s="354" t="s">
        <v>60</v>
      </c>
      <c r="D2" s="355"/>
      <c r="E2" s="355"/>
      <c r="F2" s="355"/>
      <c r="G2" s="355"/>
      <c r="H2" s="355"/>
      <c r="I2" s="355"/>
      <c r="J2" s="355"/>
      <c r="K2" s="216" t="s">
        <v>48</v>
      </c>
      <c r="L2" s="215"/>
      <c r="M2" s="356"/>
      <c r="N2" s="357"/>
      <c r="O2" s="357"/>
      <c r="P2" s="357"/>
      <c r="Q2" s="31" t="s">
        <v>1</v>
      </c>
      <c r="R2" s="358"/>
      <c r="S2" s="359"/>
      <c r="T2" s="359"/>
    </row>
    <row r="3" spans="1:20" ht="16.7" customHeight="1" x14ac:dyDescent="0.2">
      <c r="A3" s="184" t="s">
        <v>80</v>
      </c>
      <c r="B3" s="245"/>
      <c r="C3" s="245"/>
      <c r="D3" s="245"/>
      <c r="E3" s="240"/>
      <c r="F3" s="241"/>
      <c r="G3" s="32" t="s">
        <v>14</v>
      </c>
      <c r="H3" s="240"/>
      <c r="I3" s="241"/>
      <c r="J3" s="241"/>
      <c r="K3" s="184" t="s">
        <v>78</v>
      </c>
      <c r="L3" s="245"/>
      <c r="M3" s="365"/>
      <c r="N3" s="237"/>
      <c r="O3" s="237"/>
      <c r="P3" s="237"/>
      <c r="Q3" s="32" t="s">
        <v>1</v>
      </c>
      <c r="R3" s="366"/>
      <c r="S3" s="239"/>
      <c r="T3" s="239"/>
    </row>
    <row r="4" spans="1:20" ht="16.7" customHeight="1" x14ac:dyDescent="0.2">
      <c r="A4" s="184" t="s">
        <v>72</v>
      </c>
      <c r="B4" s="245"/>
      <c r="C4" s="240"/>
      <c r="D4" s="241"/>
      <c r="E4" s="241"/>
      <c r="F4" s="241"/>
      <c r="G4" s="241"/>
      <c r="H4" s="241"/>
      <c r="I4" s="241"/>
      <c r="J4" s="241"/>
      <c r="K4" s="184" t="s">
        <v>70</v>
      </c>
      <c r="L4" s="245"/>
      <c r="M4" s="240"/>
      <c r="N4" s="241"/>
      <c r="O4" s="241"/>
      <c r="P4" s="241"/>
      <c r="Q4" s="241"/>
      <c r="R4" s="241"/>
      <c r="S4" s="241"/>
      <c r="T4" s="241"/>
    </row>
    <row r="5" spans="1:20" ht="16.7" customHeight="1" x14ac:dyDescent="0.2">
      <c r="A5" s="217" t="s">
        <v>88</v>
      </c>
      <c r="B5" s="360"/>
      <c r="C5" s="360"/>
      <c r="D5" s="360"/>
      <c r="E5" s="361"/>
      <c r="F5" s="362"/>
      <c r="G5" s="363"/>
      <c r="H5" s="363"/>
      <c r="I5" s="363"/>
      <c r="J5" s="363"/>
      <c r="K5" s="363"/>
      <c r="L5" s="363"/>
      <c r="M5" s="363"/>
      <c r="N5" s="363"/>
      <c r="O5" s="363"/>
      <c r="P5" s="363"/>
      <c r="Q5" s="363"/>
      <c r="R5" s="363"/>
      <c r="S5" s="363"/>
      <c r="T5" s="364"/>
    </row>
    <row r="6" spans="1:20" ht="10.7" customHeight="1" x14ac:dyDescent="0.2">
      <c r="A6" s="225"/>
      <c r="B6" s="226"/>
      <c r="C6" s="226"/>
      <c r="D6" s="226"/>
      <c r="E6" s="226"/>
      <c r="F6" s="226"/>
      <c r="G6" s="226"/>
      <c r="H6" s="226"/>
      <c r="I6" s="226"/>
      <c r="J6" s="226"/>
      <c r="K6" s="226"/>
      <c r="L6" s="226"/>
      <c r="M6" s="226"/>
      <c r="N6" s="226"/>
      <c r="O6" s="226"/>
      <c r="P6" s="226"/>
      <c r="Q6" s="226"/>
      <c r="R6" s="226"/>
      <c r="S6" s="226"/>
      <c r="T6" s="226"/>
    </row>
    <row r="7" spans="1:20" ht="15.2" customHeight="1" x14ac:dyDescent="0.2">
      <c r="A7" s="228" t="s">
        <v>74</v>
      </c>
      <c r="B7" s="229"/>
      <c r="C7" s="229"/>
      <c r="D7" s="229"/>
      <c r="E7" s="229"/>
      <c r="F7" s="229"/>
      <c r="G7" s="229"/>
      <c r="H7" s="229"/>
      <c r="I7" s="229"/>
      <c r="J7" s="229"/>
      <c r="K7" s="229"/>
      <c r="L7" s="229"/>
      <c r="M7" s="229"/>
      <c r="N7" s="229"/>
      <c r="O7" s="229"/>
      <c r="P7" s="229"/>
      <c r="Q7" s="229"/>
      <c r="R7" s="229"/>
      <c r="S7" s="229"/>
      <c r="T7" s="229"/>
    </row>
    <row r="8" spans="1:20" ht="15.95" customHeight="1" x14ac:dyDescent="0.2">
      <c r="A8" s="231" t="s">
        <v>60</v>
      </c>
      <c r="B8" s="232"/>
      <c r="C8" s="231" t="s">
        <v>41</v>
      </c>
      <c r="D8" s="232"/>
      <c r="E8" s="233"/>
      <c r="F8" s="232"/>
      <c r="G8" s="232"/>
      <c r="H8" s="233" t="s">
        <v>38</v>
      </c>
      <c r="I8" s="232"/>
      <c r="J8" s="232"/>
      <c r="K8" s="33" t="s">
        <v>60</v>
      </c>
      <c r="L8" s="231" t="s">
        <v>79</v>
      </c>
      <c r="M8" s="232"/>
      <c r="N8" s="232"/>
      <c r="O8" s="231" t="s">
        <v>62</v>
      </c>
      <c r="P8" s="232"/>
      <c r="Q8" s="232"/>
      <c r="R8" s="33" t="s">
        <v>47</v>
      </c>
      <c r="S8" s="33" t="s">
        <v>22</v>
      </c>
      <c r="T8" s="33" t="s">
        <v>77</v>
      </c>
    </row>
    <row r="9" spans="1:20" ht="15.95" customHeight="1" x14ac:dyDescent="0.2">
      <c r="A9" s="214" t="s">
        <v>33</v>
      </c>
      <c r="B9" s="215"/>
      <c r="C9" s="216" t="s">
        <v>18</v>
      </c>
      <c r="D9" s="215"/>
      <c r="E9" s="216" t="s">
        <v>28</v>
      </c>
      <c r="F9" s="215"/>
      <c r="G9" s="215"/>
      <c r="H9" s="216" t="s">
        <v>32</v>
      </c>
      <c r="I9" s="215"/>
      <c r="J9" s="215"/>
      <c r="K9" s="34" t="s">
        <v>39</v>
      </c>
      <c r="L9" s="214" t="s">
        <v>59</v>
      </c>
      <c r="M9" s="215"/>
      <c r="N9" s="215"/>
      <c r="O9" s="214" t="s">
        <v>36</v>
      </c>
      <c r="P9" s="215"/>
      <c r="Q9" s="215"/>
      <c r="R9" s="34" t="s">
        <v>23</v>
      </c>
      <c r="S9" s="34" t="s">
        <v>82</v>
      </c>
      <c r="T9" s="34" t="s">
        <v>58</v>
      </c>
    </row>
    <row r="10" spans="1:20" ht="16.7" customHeight="1" x14ac:dyDescent="0.2">
      <c r="A10" s="236"/>
      <c r="B10" s="237"/>
      <c r="C10" s="238"/>
      <c r="D10" s="239"/>
      <c r="E10" s="240"/>
      <c r="F10" s="241"/>
      <c r="G10" s="241"/>
      <c r="H10" s="240"/>
      <c r="I10" s="241"/>
      <c r="J10" s="241"/>
      <c r="K10" s="41"/>
      <c r="L10" s="240"/>
      <c r="M10" s="241"/>
      <c r="N10" s="241"/>
      <c r="O10" s="242"/>
      <c r="P10" s="243"/>
      <c r="Q10" s="243"/>
      <c r="R10" s="40"/>
      <c r="S10" s="6"/>
      <c r="T10" s="41"/>
    </row>
    <row r="11" spans="1:20" ht="16.7" customHeight="1" x14ac:dyDescent="0.2">
      <c r="A11" s="236"/>
      <c r="B11" s="237"/>
      <c r="C11" s="238"/>
      <c r="D11" s="239"/>
      <c r="E11" s="240"/>
      <c r="F11" s="241"/>
      <c r="G11" s="241"/>
      <c r="H11" s="240"/>
      <c r="I11" s="241"/>
      <c r="J11" s="241"/>
      <c r="K11" s="41"/>
      <c r="L11" s="240"/>
      <c r="M11" s="241"/>
      <c r="N11" s="241"/>
      <c r="O11" s="242"/>
      <c r="P11" s="243"/>
      <c r="Q11" s="243"/>
      <c r="R11" s="40"/>
      <c r="S11" s="6"/>
      <c r="T11" s="41"/>
    </row>
    <row r="12" spans="1:20" ht="16.7" customHeight="1" x14ac:dyDescent="0.2">
      <c r="A12" s="236"/>
      <c r="B12" s="237"/>
      <c r="C12" s="238"/>
      <c r="D12" s="239"/>
      <c r="E12" s="240"/>
      <c r="F12" s="241"/>
      <c r="G12" s="241"/>
      <c r="H12" s="240"/>
      <c r="I12" s="241"/>
      <c r="J12" s="241"/>
      <c r="K12" s="41"/>
      <c r="L12" s="240"/>
      <c r="M12" s="241"/>
      <c r="N12" s="241"/>
      <c r="O12" s="242"/>
      <c r="P12" s="243"/>
      <c r="Q12" s="243"/>
      <c r="R12" s="40"/>
      <c r="S12" s="6"/>
      <c r="T12" s="41"/>
    </row>
    <row r="13" spans="1:20" ht="16.7" customHeight="1" x14ac:dyDescent="0.2">
      <c r="A13" s="236"/>
      <c r="B13" s="237"/>
      <c r="C13" s="238"/>
      <c r="D13" s="239"/>
      <c r="E13" s="240"/>
      <c r="F13" s="241"/>
      <c r="G13" s="241"/>
      <c r="H13" s="240"/>
      <c r="I13" s="241"/>
      <c r="J13" s="241"/>
      <c r="K13" s="41"/>
      <c r="L13" s="240"/>
      <c r="M13" s="241"/>
      <c r="N13" s="241"/>
      <c r="O13" s="242"/>
      <c r="P13" s="243"/>
      <c r="Q13" s="243"/>
      <c r="R13" s="40"/>
      <c r="S13" s="6"/>
      <c r="T13" s="41"/>
    </row>
    <row r="14" spans="1:20" ht="16.7" customHeight="1" x14ac:dyDescent="0.2">
      <c r="A14" s="236"/>
      <c r="B14" s="237"/>
      <c r="C14" s="238"/>
      <c r="D14" s="239"/>
      <c r="E14" s="240"/>
      <c r="F14" s="241"/>
      <c r="G14" s="241"/>
      <c r="H14" s="240"/>
      <c r="I14" s="241"/>
      <c r="J14" s="241"/>
      <c r="K14" s="41"/>
      <c r="L14" s="240"/>
      <c r="M14" s="241"/>
      <c r="N14" s="241"/>
      <c r="O14" s="242"/>
      <c r="P14" s="243"/>
      <c r="Q14" s="243"/>
      <c r="R14" s="40"/>
      <c r="S14" s="6"/>
      <c r="T14" s="41"/>
    </row>
    <row r="15" spans="1:20" ht="16.7" customHeight="1" x14ac:dyDescent="0.2">
      <c r="A15" s="236"/>
      <c r="B15" s="237"/>
      <c r="C15" s="238"/>
      <c r="D15" s="239"/>
      <c r="E15" s="240"/>
      <c r="F15" s="241"/>
      <c r="G15" s="241"/>
      <c r="H15" s="240"/>
      <c r="I15" s="241"/>
      <c r="J15" s="241"/>
      <c r="K15" s="41"/>
      <c r="L15" s="240"/>
      <c r="M15" s="241"/>
      <c r="N15" s="241"/>
      <c r="O15" s="242"/>
      <c r="P15" s="243"/>
      <c r="Q15" s="243"/>
      <c r="R15" s="40"/>
      <c r="S15" s="6"/>
      <c r="T15" s="41"/>
    </row>
    <row r="16" spans="1:20" ht="16.7" customHeight="1" x14ac:dyDescent="0.2">
      <c r="A16" s="236"/>
      <c r="B16" s="237"/>
      <c r="C16" s="238"/>
      <c r="D16" s="239"/>
      <c r="E16" s="240"/>
      <c r="F16" s="241"/>
      <c r="G16" s="241"/>
      <c r="H16" s="240"/>
      <c r="I16" s="241"/>
      <c r="J16" s="241"/>
      <c r="K16" s="41"/>
      <c r="L16" s="240"/>
      <c r="M16" s="241"/>
      <c r="N16" s="241"/>
      <c r="O16" s="242"/>
      <c r="P16" s="243"/>
      <c r="Q16" s="243"/>
      <c r="R16" s="40"/>
      <c r="S16" s="6"/>
      <c r="T16" s="41"/>
    </row>
    <row r="17" spans="1:20" ht="16.7" customHeight="1" x14ac:dyDescent="0.2">
      <c r="A17" s="236"/>
      <c r="B17" s="237"/>
      <c r="C17" s="238"/>
      <c r="D17" s="239"/>
      <c r="E17" s="240"/>
      <c r="F17" s="241"/>
      <c r="G17" s="241"/>
      <c r="H17" s="240"/>
      <c r="I17" s="241"/>
      <c r="J17" s="241"/>
      <c r="K17" s="41"/>
      <c r="L17" s="240"/>
      <c r="M17" s="241"/>
      <c r="N17" s="241"/>
      <c r="O17" s="242"/>
      <c r="P17" s="243"/>
      <c r="Q17" s="243"/>
      <c r="R17" s="40"/>
      <c r="S17" s="6"/>
      <c r="T17" s="41"/>
    </row>
    <row r="18" spans="1:20" ht="16.7" customHeight="1" x14ac:dyDescent="0.2">
      <c r="A18" s="236"/>
      <c r="B18" s="237"/>
      <c r="C18" s="238"/>
      <c r="D18" s="239"/>
      <c r="E18" s="240"/>
      <c r="F18" s="241"/>
      <c r="G18" s="241"/>
      <c r="H18" s="240"/>
      <c r="I18" s="241"/>
      <c r="J18" s="241"/>
      <c r="K18" s="41"/>
      <c r="L18" s="240"/>
      <c r="M18" s="241"/>
      <c r="N18" s="241"/>
      <c r="O18" s="242"/>
      <c r="P18" s="243"/>
      <c r="Q18" s="243"/>
      <c r="R18" s="40"/>
      <c r="S18" s="6"/>
      <c r="T18" s="41"/>
    </row>
    <row r="19" spans="1:20" ht="16.7" customHeight="1" x14ac:dyDescent="0.2">
      <c r="A19" s="236"/>
      <c r="B19" s="237"/>
      <c r="C19" s="238"/>
      <c r="D19" s="239"/>
      <c r="E19" s="240"/>
      <c r="F19" s="241"/>
      <c r="G19" s="241"/>
      <c r="H19" s="240"/>
      <c r="I19" s="241"/>
      <c r="J19" s="241"/>
      <c r="K19" s="41"/>
      <c r="L19" s="240"/>
      <c r="M19" s="241"/>
      <c r="N19" s="241"/>
      <c r="O19" s="242"/>
      <c r="P19" s="243"/>
      <c r="Q19" s="243"/>
      <c r="R19" s="40"/>
      <c r="S19" s="6"/>
      <c r="T19" s="41"/>
    </row>
    <row r="20" spans="1:20" ht="16.7" customHeight="1" x14ac:dyDescent="0.2">
      <c r="A20" s="236"/>
      <c r="B20" s="237"/>
      <c r="C20" s="238"/>
      <c r="D20" s="239"/>
      <c r="E20" s="240"/>
      <c r="F20" s="241"/>
      <c r="G20" s="241"/>
      <c r="H20" s="240"/>
      <c r="I20" s="241"/>
      <c r="J20" s="241"/>
      <c r="K20" s="41"/>
      <c r="L20" s="240"/>
      <c r="M20" s="241"/>
      <c r="N20" s="241"/>
      <c r="O20" s="242"/>
      <c r="P20" s="243"/>
      <c r="Q20" s="243"/>
      <c r="R20" s="40"/>
      <c r="S20" s="6"/>
      <c r="T20" s="41"/>
    </row>
    <row r="21" spans="1:20" ht="15.95" customHeight="1" x14ac:dyDescent="0.2">
      <c r="A21" s="244"/>
      <c r="B21" s="245"/>
      <c r="C21" s="245"/>
      <c r="D21" s="245"/>
      <c r="E21" s="245"/>
      <c r="F21" s="245"/>
      <c r="G21" s="245"/>
      <c r="H21" s="245"/>
      <c r="I21" s="245"/>
      <c r="J21" s="245"/>
      <c r="K21" s="245"/>
      <c r="L21" s="190" t="s">
        <v>27</v>
      </c>
      <c r="M21" s="246"/>
      <c r="N21" s="246"/>
      <c r="O21" s="247">
        <f>SUM(O9:Q20)</f>
        <v>0</v>
      </c>
      <c r="P21" s="248"/>
      <c r="Q21" s="248"/>
      <c r="R21" s="32" t="s">
        <v>27</v>
      </c>
      <c r="S21" s="39">
        <f>SUM(S9:S20)</f>
        <v>0</v>
      </c>
      <c r="T21" s="35"/>
    </row>
    <row r="22" spans="1:20" ht="15.95" customHeight="1" x14ac:dyDescent="0.2">
      <c r="A22" s="244"/>
      <c r="B22" s="245"/>
      <c r="C22" s="245"/>
      <c r="D22" s="245"/>
      <c r="E22" s="245"/>
      <c r="F22" s="245"/>
      <c r="G22" s="245"/>
      <c r="H22" s="245"/>
      <c r="I22" s="245"/>
      <c r="J22" s="245"/>
      <c r="K22" s="245"/>
      <c r="L22" s="190" t="s">
        <v>29</v>
      </c>
      <c r="M22" s="246"/>
      <c r="N22" s="246"/>
      <c r="O22" s="242"/>
      <c r="P22" s="243"/>
      <c r="Q22" s="243"/>
      <c r="R22" s="244"/>
      <c r="S22" s="245"/>
      <c r="T22" s="245"/>
    </row>
    <row r="23" spans="1:20" ht="9.9499999999999993" customHeight="1" x14ac:dyDescent="0.2">
      <c r="A23" s="225"/>
      <c r="B23" s="226"/>
      <c r="C23" s="226"/>
      <c r="D23" s="226"/>
      <c r="E23" s="226"/>
      <c r="F23" s="226"/>
      <c r="G23" s="226"/>
      <c r="H23" s="226"/>
      <c r="I23" s="226"/>
      <c r="J23" s="226"/>
      <c r="K23" s="226"/>
      <c r="L23" s="226"/>
      <c r="M23" s="226"/>
      <c r="N23" s="226"/>
      <c r="O23" s="226"/>
      <c r="P23" s="226"/>
      <c r="Q23" s="226"/>
      <c r="R23" s="226"/>
      <c r="S23" s="226"/>
      <c r="T23" s="226"/>
    </row>
    <row r="24" spans="1:20" ht="16.7" customHeight="1" x14ac:dyDescent="0.2">
      <c r="A24" s="265" t="s">
        <v>73</v>
      </c>
      <c r="B24" s="266"/>
      <c r="C24" s="266"/>
      <c r="D24" s="266"/>
      <c r="E24" s="266"/>
      <c r="F24" s="266"/>
      <c r="G24" s="266"/>
      <c r="H24" s="266"/>
      <c r="I24" s="266"/>
      <c r="J24" s="266"/>
      <c r="K24" s="266"/>
      <c r="L24" s="266"/>
      <c r="M24" s="266"/>
      <c r="N24" s="266"/>
      <c r="O24" s="267" t="s">
        <v>4</v>
      </c>
      <c r="P24" s="245"/>
      <c r="Q24" s="245"/>
      <c r="R24" s="36" t="s">
        <v>68</v>
      </c>
      <c r="S24" s="36" t="s">
        <v>0</v>
      </c>
      <c r="T24" s="36" t="s">
        <v>7</v>
      </c>
    </row>
    <row r="25" spans="1:20" ht="15.95" customHeight="1" x14ac:dyDescent="0.2">
      <c r="A25" s="244" t="s">
        <v>107</v>
      </c>
      <c r="B25" s="245"/>
      <c r="C25" s="245"/>
      <c r="D25" s="245"/>
      <c r="E25" s="245"/>
      <c r="F25" s="245"/>
      <c r="G25" s="245"/>
      <c r="H25" s="245"/>
      <c r="I25" s="245"/>
      <c r="J25" s="245"/>
      <c r="K25" s="245"/>
      <c r="L25" s="245"/>
      <c r="M25" s="245"/>
      <c r="N25" s="245"/>
      <c r="O25" s="242"/>
      <c r="P25" s="241"/>
      <c r="Q25" s="241"/>
      <c r="R25" s="9">
        <v>4.05</v>
      </c>
      <c r="S25" s="27">
        <f>+O25*R25</f>
        <v>0</v>
      </c>
      <c r="T25" s="7"/>
    </row>
    <row r="26" spans="1:20" ht="15.2" customHeight="1" x14ac:dyDescent="0.2">
      <c r="A26" s="244" t="s">
        <v>109</v>
      </c>
      <c r="B26" s="245"/>
      <c r="C26" s="245"/>
      <c r="D26" s="245"/>
      <c r="E26" s="245"/>
      <c r="F26" s="245"/>
      <c r="G26" s="245"/>
      <c r="H26" s="245"/>
      <c r="I26" s="245"/>
      <c r="J26" s="245"/>
      <c r="K26" s="245"/>
      <c r="L26" s="245"/>
      <c r="M26" s="245"/>
      <c r="N26" s="245"/>
      <c r="O26" s="242"/>
      <c r="P26" s="241"/>
      <c r="Q26" s="241"/>
      <c r="R26" s="9">
        <v>3.4</v>
      </c>
      <c r="S26" s="27">
        <f>+O26*R26</f>
        <v>0</v>
      </c>
      <c r="T26" s="7"/>
    </row>
    <row r="27" spans="1:20" ht="16.7" customHeight="1" x14ac:dyDescent="0.2">
      <c r="A27" s="252" t="s">
        <v>21</v>
      </c>
      <c r="B27" s="367"/>
      <c r="C27" s="367"/>
      <c r="D27" s="368" t="s">
        <v>24</v>
      </c>
      <c r="E27" s="246"/>
      <c r="F27" s="246"/>
      <c r="G27" s="246"/>
      <c r="H27" s="240"/>
      <c r="I27" s="241"/>
      <c r="J27" s="241"/>
      <c r="K27" s="241"/>
      <c r="L27" s="241"/>
      <c r="M27" s="241"/>
      <c r="N27" s="241"/>
      <c r="O27" s="242"/>
      <c r="P27" s="241"/>
      <c r="Q27" s="241"/>
      <c r="R27" s="9">
        <v>1</v>
      </c>
      <c r="S27" s="27">
        <f>+O27*R27</f>
        <v>0</v>
      </c>
      <c r="T27" s="7"/>
    </row>
    <row r="28" spans="1:20" ht="15.95" customHeight="1" x14ac:dyDescent="0.2">
      <c r="A28" s="244" t="s">
        <v>65</v>
      </c>
      <c r="B28" s="245"/>
      <c r="C28" s="245"/>
      <c r="D28" s="245"/>
      <c r="E28" s="245"/>
      <c r="F28" s="245"/>
      <c r="G28" s="245"/>
      <c r="H28" s="245"/>
      <c r="I28" s="245"/>
      <c r="J28" s="245"/>
      <c r="K28" s="245"/>
      <c r="L28" s="245"/>
      <c r="M28" s="245"/>
      <c r="N28" s="245"/>
      <c r="O28" s="242"/>
      <c r="P28" s="241"/>
      <c r="Q28" s="241"/>
      <c r="R28" s="8"/>
      <c r="S28" s="27">
        <f>+O28*R28</f>
        <v>0</v>
      </c>
      <c r="T28" s="7"/>
    </row>
    <row r="29" spans="1:20" ht="27.75" customHeight="1" x14ac:dyDescent="0.2">
      <c r="A29" s="400" t="s">
        <v>112</v>
      </c>
      <c r="B29" s="401"/>
      <c r="C29" s="401"/>
      <c r="D29" s="401"/>
      <c r="E29" s="401"/>
      <c r="F29" s="401"/>
      <c r="G29" s="401"/>
      <c r="H29" s="401"/>
      <c r="I29" s="401"/>
      <c r="J29" s="401"/>
      <c r="K29" s="401"/>
      <c r="L29" s="401"/>
      <c r="M29" s="401"/>
      <c r="N29" s="401"/>
      <c r="O29" s="401"/>
      <c r="P29" s="401"/>
      <c r="Q29" s="401"/>
      <c r="R29" s="401"/>
      <c r="S29" s="401"/>
      <c r="T29" s="402"/>
    </row>
    <row r="30" spans="1:20" ht="10.7" customHeight="1" x14ac:dyDescent="0.2">
      <c r="A30" s="225"/>
      <c r="B30" s="226"/>
      <c r="C30" s="226"/>
      <c r="D30" s="226"/>
      <c r="E30" s="226"/>
      <c r="F30" s="226"/>
      <c r="G30" s="226"/>
      <c r="H30" s="226"/>
      <c r="I30" s="226"/>
      <c r="J30" s="226"/>
      <c r="K30" s="226"/>
      <c r="L30" s="226"/>
      <c r="M30" s="226"/>
      <c r="N30" s="226"/>
      <c r="O30" s="226"/>
      <c r="P30" s="226"/>
      <c r="Q30" s="226"/>
      <c r="R30" s="226"/>
      <c r="S30" s="226"/>
      <c r="T30" s="226"/>
    </row>
    <row r="31" spans="1:20" ht="15.2" customHeight="1" x14ac:dyDescent="0.2">
      <c r="A31" s="265" t="s">
        <v>64</v>
      </c>
      <c r="B31" s="266"/>
      <c r="C31" s="266"/>
      <c r="D31" s="266"/>
      <c r="E31" s="266"/>
      <c r="F31" s="266"/>
      <c r="G31" s="266"/>
      <c r="H31" s="231"/>
      <c r="I31" s="232"/>
      <c r="J31" s="232"/>
      <c r="K31" s="33"/>
      <c r="L31" s="33"/>
      <c r="M31" s="267" t="s">
        <v>89</v>
      </c>
      <c r="N31" s="245"/>
      <c r="O31" s="245"/>
      <c r="P31" s="245"/>
      <c r="Q31" s="245"/>
      <c r="R31" s="245"/>
      <c r="S31" s="267" t="s">
        <v>0</v>
      </c>
      <c r="T31" s="267" t="s">
        <v>7</v>
      </c>
    </row>
    <row r="32" spans="1:20" ht="14.45" customHeight="1" x14ac:dyDescent="0.2">
      <c r="A32" s="266"/>
      <c r="B32" s="266"/>
      <c r="C32" s="266"/>
      <c r="D32" s="266"/>
      <c r="E32" s="266"/>
      <c r="F32" s="266"/>
      <c r="G32" s="266"/>
      <c r="H32" s="216" t="s">
        <v>8</v>
      </c>
      <c r="I32" s="215"/>
      <c r="J32" s="215"/>
      <c r="K32" s="34" t="s">
        <v>61</v>
      </c>
      <c r="L32" s="34" t="s">
        <v>68</v>
      </c>
      <c r="M32" s="267" t="s">
        <v>51</v>
      </c>
      <c r="N32" s="245"/>
      <c r="O32" s="267" t="s">
        <v>34</v>
      </c>
      <c r="P32" s="245"/>
      <c r="Q32" s="245"/>
      <c r="R32" s="36" t="s">
        <v>37</v>
      </c>
      <c r="S32" s="245"/>
      <c r="T32" s="245"/>
    </row>
    <row r="33" spans="1:20" ht="15.2" customHeight="1" x14ac:dyDescent="0.2">
      <c r="A33" s="244" t="s">
        <v>53</v>
      </c>
      <c r="B33" s="245"/>
      <c r="C33" s="245"/>
      <c r="D33" s="245"/>
      <c r="E33" s="245"/>
      <c r="F33" s="245"/>
      <c r="G33" s="245"/>
      <c r="H33" s="240" t="s">
        <v>6</v>
      </c>
      <c r="I33" s="241"/>
      <c r="J33" s="241"/>
      <c r="K33" s="6"/>
      <c r="L33" s="9">
        <v>195</v>
      </c>
      <c r="M33" s="403"/>
      <c r="N33" s="245"/>
      <c r="O33" s="372"/>
      <c r="P33" s="241"/>
      <c r="Q33" s="241"/>
      <c r="R33" s="8"/>
      <c r="S33" s="27">
        <f>IF(((+K33*L33)-O33-R33)&lt;0,0,((+K33*L33)-O33-R33))</f>
        <v>0</v>
      </c>
      <c r="T33" s="7"/>
    </row>
    <row r="34" spans="1:20" ht="15.95" customHeight="1" x14ac:dyDescent="0.2">
      <c r="A34" s="244" t="s">
        <v>84</v>
      </c>
      <c r="B34" s="245"/>
      <c r="C34" s="245"/>
      <c r="D34" s="245"/>
      <c r="E34" s="245"/>
      <c r="F34" s="245"/>
      <c r="G34" s="245"/>
      <c r="H34" s="240" t="s">
        <v>6</v>
      </c>
      <c r="I34" s="241"/>
      <c r="J34" s="241"/>
      <c r="K34" s="6"/>
      <c r="L34" s="9">
        <v>300</v>
      </c>
      <c r="M34" s="403"/>
      <c r="N34" s="245"/>
      <c r="O34" s="372"/>
      <c r="P34" s="241"/>
      <c r="Q34" s="241"/>
      <c r="R34" s="8"/>
      <c r="S34" s="27">
        <f>IF(((+K34*L34)-O34-R34)&lt;0,0,((+K34*L34)-O34-R34))</f>
        <v>0</v>
      </c>
      <c r="T34" s="7"/>
    </row>
    <row r="35" spans="1:20" ht="15.95" customHeight="1" x14ac:dyDescent="0.2">
      <c r="A35" s="244" t="s">
        <v>26</v>
      </c>
      <c r="B35" s="245"/>
      <c r="C35" s="245"/>
      <c r="D35" s="245"/>
      <c r="E35" s="245"/>
      <c r="F35" s="245"/>
      <c r="G35" s="245"/>
      <c r="H35" s="240" t="s">
        <v>6</v>
      </c>
      <c r="I35" s="241"/>
      <c r="J35" s="241"/>
      <c r="K35" s="6"/>
      <c r="L35" s="9">
        <v>495</v>
      </c>
      <c r="M35" s="403"/>
      <c r="N35" s="245"/>
      <c r="O35" s="372"/>
      <c r="P35" s="241"/>
      <c r="Q35" s="241"/>
      <c r="R35" s="8"/>
      <c r="S35" s="27">
        <f>IF(((+K35*L35)-O35-R35)&lt;0,0,((+K35*L35)-O35-R35))</f>
        <v>0</v>
      </c>
      <c r="T35" s="7"/>
    </row>
    <row r="36" spans="1:20" ht="15.95" customHeight="1" x14ac:dyDescent="0.2">
      <c r="A36" s="244" t="s">
        <v>110</v>
      </c>
      <c r="B36" s="245"/>
      <c r="C36" s="245"/>
      <c r="D36" s="245"/>
      <c r="E36" s="245"/>
      <c r="F36" s="245"/>
      <c r="G36" s="245"/>
      <c r="H36" s="240"/>
      <c r="I36" s="241"/>
      <c r="J36" s="241"/>
      <c r="K36" s="6"/>
      <c r="L36" s="8"/>
      <c r="M36" s="372"/>
      <c r="N36" s="241"/>
      <c r="O36" s="372"/>
      <c r="P36" s="241"/>
      <c r="Q36" s="241"/>
      <c r="R36" s="8"/>
      <c r="S36" s="27">
        <f>IF(((+K36*L36)-M36-O36-R36)&lt;0,0,((+K36*L36)-M36-O36-R36))</f>
        <v>0</v>
      </c>
      <c r="T36" s="7"/>
    </row>
    <row r="37" spans="1:20" ht="15.95" customHeight="1" x14ac:dyDescent="0.2">
      <c r="A37" s="244" t="s">
        <v>67</v>
      </c>
      <c r="B37" s="245"/>
      <c r="C37" s="245"/>
      <c r="D37" s="245"/>
      <c r="E37" s="245"/>
      <c r="F37" s="245"/>
      <c r="G37" s="245"/>
      <c r="H37" s="240"/>
      <c r="I37" s="241"/>
      <c r="J37" s="241"/>
      <c r="K37" s="6"/>
      <c r="L37" s="8"/>
      <c r="M37" s="372"/>
      <c r="N37" s="241"/>
      <c r="O37" s="372"/>
      <c r="P37" s="241"/>
      <c r="Q37" s="241"/>
      <c r="R37" s="8"/>
      <c r="S37" s="27">
        <f>IF(((+K37*L37)-M37-O37-R37)&lt;0,0,((+K37*L37)-M37-O37-R37))</f>
        <v>0</v>
      </c>
      <c r="T37" s="7"/>
    </row>
    <row r="38" spans="1:20" ht="14.45" customHeight="1" x14ac:dyDescent="0.2">
      <c r="A38" s="284" t="s">
        <v>115</v>
      </c>
      <c r="B38" s="285"/>
      <c r="C38" s="285"/>
      <c r="D38" s="285"/>
      <c r="E38" s="285"/>
      <c r="F38" s="285"/>
      <c r="G38" s="285"/>
      <c r="H38" s="285"/>
      <c r="I38" s="285"/>
      <c r="J38" s="285"/>
      <c r="K38" s="285"/>
      <c r="L38" s="285"/>
      <c r="M38" s="285"/>
      <c r="N38" s="285"/>
      <c r="O38" s="285"/>
      <c r="P38" s="285"/>
      <c r="Q38" s="285"/>
      <c r="R38" s="285"/>
      <c r="S38" s="285"/>
      <c r="T38" s="285"/>
    </row>
    <row r="39" spans="1:20" ht="13.7" customHeight="1" x14ac:dyDescent="0.2">
      <c r="A39" s="286" t="s">
        <v>86</v>
      </c>
      <c r="B39" s="287"/>
      <c r="C39" s="287"/>
      <c r="D39" s="287"/>
      <c r="E39" s="287"/>
      <c r="F39" s="287"/>
      <c r="G39" s="287"/>
      <c r="H39" s="287"/>
      <c r="I39" s="287"/>
      <c r="J39" s="287"/>
      <c r="K39" s="287"/>
      <c r="L39" s="287"/>
      <c r="M39" s="287"/>
      <c r="N39" s="287"/>
      <c r="O39" s="287"/>
      <c r="P39" s="287"/>
      <c r="Q39" s="287"/>
      <c r="R39" s="287"/>
      <c r="S39" s="287"/>
      <c r="T39" s="287"/>
    </row>
    <row r="40" spans="1:20" ht="13.7" customHeight="1" x14ac:dyDescent="0.2">
      <c r="A40" s="288" t="s">
        <v>92</v>
      </c>
      <c r="B40" s="215"/>
      <c r="C40" s="215"/>
      <c r="D40" s="215"/>
      <c r="E40" s="215"/>
      <c r="F40" s="215"/>
      <c r="G40" s="215"/>
      <c r="H40" s="215"/>
      <c r="I40" s="215"/>
      <c r="J40" s="215"/>
      <c r="K40" s="215"/>
      <c r="L40" s="215"/>
      <c r="M40" s="215"/>
      <c r="N40" s="215"/>
      <c r="O40" s="215"/>
      <c r="P40" s="215"/>
      <c r="Q40" s="215"/>
      <c r="R40" s="215"/>
      <c r="S40" s="215"/>
      <c r="T40" s="215"/>
    </row>
    <row r="41" spans="1:20" ht="8.4499999999999993" customHeight="1" x14ac:dyDescent="0.2">
      <c r="A41" s="225"/>
      <c r="B41" s="226"/>
      <c r="C41" s="226"/>
      <c r="D41" s="226"/>
      <c r="E41" s="226"/>
      <c r="F41" s="226"/>
      <c r="G41" s="226"/>
      <c r="H41" s="226"/>
      <c r="I41" s="226"/>
      <c r="J41" s="226"/>
      <c r="K41" s="226"/>
      <c r="L41" s="226"/>
      <c r="M41" s="226"/>
      <c r="N41" s="226"/>
      <c r="O41" s="226"/>
      <c r="P41" s="226"/>
      <c r="Q41" s="226"/>
      <c r="R41" s="226"/>
      <c r="S41" s="226"/>
      <c r="T41" s="226"/>
    </row>
    <row r="42" spans="1:20" ht="16.7" customHeight="1" x14ac:dyDescent="0.2">
      <c r="A42" s="289" t="s">
        <v>106</v>
      </c>
      <c r="B42" s="290"/>
      <c r="C42" s="290"/>
      <c r="D42" s="290"/>
      <c r="E42" s="290"/>
      <c r="F42" s="290"/>
      <c r="G42" s="290"/>
      <c r="H42" s="290"/>
      <c r="I42" s="290"/>
      <c r="J42" s="290"/>
      <c r="K42" s="290"/>
      <c r="L42" s="290"/>
      <c r="M42" s="290"/>
      <c r="N42" s="290"/>
      <c r="O42" s="290"/>
      <c r="P42" s="290"/>
      <c r="Q42" s="290"/>
      <c r="R42" s="290"/>
      <c r="S42" s="290"/>
      <c r="T42" s="290"/>
    </row>
    <row r="43" spans="1:20" ht="15.95" customHeight="1" x14ac:dyDescent="0.2">
      <c r="A43" s="233" t="s">
        <v>31</v>
      </c>
      <c r="B43" s="232"/>
      <c r="C43" s="232"/>
      <c r="D43" s="232"/>
      <c r="E43" s="232"/>
      <c r="F43" s="232"/>
      <c r="G43" s="232"/>
      <c r="H43" s="232"/>
      <c r="I43" s="232"/>
      <c r="J43" s="232"/>
      <c r="K43" s="232"/>
      <c r="L43" s="232"/>
      <c r="M43" s="231" t="s">
        <v>54</v>
      </c>
      <c r="N43" s="232"/>
      <c r="O43" s="232"/>
      <c r="P43" s="232"/>
      <c r="Q43" s="232"/>
      <c r="R43" s="33" t="s">
        <v>55</v>
      </c>
      <c r="S43" s="33" t="s">
        <v>22</v>
      </c>
      <c r="T43" s="33" t="s">
        <v>5</v>
      </c>
    </row>
    <row r="44" spans="1:20" ht="15.2" customHeight="1" x14ac:dyDescent="0.2">
      <c r="A44" s="299" t="s">
        <v>16</v>
      </c>
      <c r="B44" s="215"/>
      <c r="C44" s="215"/>
      <c r="D44" s="215"/>
      <c r="E44" s="215"/>
      <c r="F44" s="215"/>
      <c r="G44" s="215"/>
      <c r="H44" s="215"/>
      <c r="I44" s="215"/>
      <c r="J44" s="215"/>
      <c r="K44" s="215"/>
      <c r="L44" s="215"/>
      <c r="M44" s="212" t="s">
        <v>17</v>
      </c>
      <c r="N44" s="300"/>
      <c r="O44" s="38" t="s">
        <v>2</v>
      </c>
      <c r="P44" s="374" t="s">
        <v>11</v>
      </c>
      <c r="Q44" s="229"/>
      <c r="R44" s="34" t="s">
        <v>45</v>
      </c>
      <c r="S44" s="34" t="s">
        <v>44</v>
      </c>
      <c r="T44" s="34" t="s">
        <v>58</v>
      </c>
    </row>
    <row r="45" spans="1:20" ht="16.7" customHeight="1" x14ac:dyDescent="0.2">
      <c r="A45" s="240"/>
      <c r="B45" s="241"/>
      <c r="C45" s="241"/>
      <c r="D45" s="241"/>
      <c r="E45" s="241"/>
      <c r="F45" s="241"/>
      <c r="G45" s="241"/>
      <c r="H45" s="241"/>
      <c r="I45" s="241"/>
      <c r="J45" s="241"/>
      <c r="K45" s="241"/>
      <c r="L45" s="241"/>
      <c r="M45" s="295"/>
      <c r="N45" s="296"/>
      <c r="O45" s="19" t="s">
        <v>2</v>
      </c>
      <c r="P45" s="297"/>
      <c r="Q45" s="373"/>
      <c r="R45" s="7"/>
      <c r="S45" s="8"/>
      <c r="T45" s="7"/>
    </row>
    <row r="46" spans="1:20" ht="16.7" customHeight="1" x14ac:dyDescent="0.2">
      <c r="A46" s="240"/>
      <c r="B46" s="241"/>
      <c r="C46" s="241"/>
      <c r="D46" s="241"/>
      <c r="E46" s="241"/>
      <c r="F46" s="241"/>
      <c r="G46" s="241"/>
      <c r="H46" s="241"/>
      <c r="I46" s="241"/>
      <c r="J46" s="241"/>
      <c r="K46" s="241"/>
      <c r="L46" s="241"/>
      <c r="M46" s="295"/>
      <c r="N46" s="296"/>
      <c r="O46" s="19" t="s">
        <v>2</v>
      </c>
      <c r="P46" s="297"/>
      <c r="Q46" s="373"/>
      <c r="R46" s="7"/>
      <c r="S46" s="8"/>
      <c r="T46" s="7"/>
    </row>
    <row r="47" spans="1:20" ht="16.7" customHeight="1" x14ac:dyDescent="0.2">
      <c r="A47" s="240"/>
      <c r="B47" s="241"/>
      <c r="C47" s="241"/>
      <c r="D47" s="241"/>
      <c r="E47" s="241"/>
      <c r="F47" s="241"/>
      <c r="G47" s="241"/>
      <c r="H47" s="241"/>
      <c r="I47" s="241"/>
      <c r="J47" s="241"/>
      <c r="K47" s="241"/>
      <c r="L47" s="241"/>
      <c r="M47" s="295"/>
      <c r="N47" s="296"/>
      <c r="O47" s="19" t="s">
        <v>2</v>
      </c>
      <c r="P47" s="297"/>
      <c r="Q47" s="373"/>
      <c r="R47" s="7"/>
      <c r="S47" s="8"/>
      <c r="T47" s="7"/>
    </row>
    <row r="48" spans="1:20" ht="16.7" customHeight="1" x14ac:dyDescent="0.2">
      <c r="A48" s="240"/>
      <c r="B48" s="241"/>
      <c r="C48" s="241"/>
      <c r="D48" s="241"/>
      <c r="E48" s="241"/>
      <c r="F48" s="241"/>
      <c r="G48" s="241"/>
      <c r="H48" s="241"/>
      <c r="I48" s="241"/>
      <c r="J48" s="241"/>
      <c r="K48" s="241"/>
      <c r="L48" s="241"/>
      <c r="M48" s="295"/>
      <c r="N48" s="296"/>
      <c r="O48" s="19" t="s">
        <v>2</v>
      </c>
      <c r="P48" s="297"/>
      <c r="Q48" s="373"/>
      <c r="R48" s="7"/>
      <c r="S48" s="8"/>
      <c r="T48" s="7"/>
    </row>
    <row r="49" spans="1:20" ht="10.7" customHeight="1" x14ac:dyDescent="0.2">
      <c r="A49" s="225"/>
      <c r="B49" s="226"/>
      <c r="C49" s="226"/>
      <c r="D49" s="226"/>
      <c r="E49" s="226"/>
      <c r="F49" s="226"/>
      <c r="G49" s="226"/>
      <c r="H49" s="226"/>
      <c r="I49" s="226"/>
      <c r="J49" s="226"/>
      <c r="K49" s="226"/>
      <c r="L49" s="226"/>
      <c r="M49" s="226"/>
      <c r="N49" s="226"/>
      <c r="O49" s="226"/>
      <c r="P49" s="226"/>
      <c r="Q49" s="226"/>
      <c r="R49" s="226"/>
      <c r="S49" s="226"/>
      <c r="T49" s="226"/>
    </row>
    <row r="50" spans="1:20" ht="15.95" customHeight="1" x14ac:dyDescent="0.2">
      <c r="A50" s="309" t="s">
        <v>52</v>
      </c>
      <c r="B50" s="310"/>
      <c r="C50" s="310"/>
      <c r="D50" s="310"/>
      <c r="E50" s="310"/>
      <c r="F50" s="310"/>
      <c r="G50" s="310"/>
      <c r="H50" s="310"/>
      <c r="I50" s="310"/>
      <c r="J50" s="310"/>
      <c r="K50" s="20"/>
      <c r="L50" s="37"/>
      <c r="M50" s="267" t="s">
        <v>95</v>
      </c>
      <c r="N50" s="245"/>
      <c r="O50" s="245"/>
      <c r="P50" s="245"/>
      <c r="Q50" s="245"/>
      <c r="R50" s="245"/>
      <c r="S50" s="33" t="s">
        <v>0</v>
      </c>
      <c r="T50" s="33" t="s">
        <v>7</v>
      </c>
    </row>
    <row r="51" spans="1:20" ht="16.7" customHeight="1" x14ac:dyDescent="0.2">
      <c r="A51" s="214" t="s">
        <v>93</v>
      </c>
      <c r="B51" s="215"/>
      <c r="C51" s="215"/>
      <c r="D51" s="216" t="s">
        <v>63</v>
      </c>
      <c r="E51" s="215"/>
      <c r="F51" s="215"/>
      <c r="G51" s="215"/>
      <c r="H51" s="215"/>
      <c r="I51" s="215"/>
      <c r="J51" s="215"/>
      <c r="K51" s="34" t="s">
        <v>61</v>
      </c>
      <c r="L51" s="34" t="s">
        <v>94</v>
      </c>
      <c r="M51" s="267" t="s">
        <v>51</v>
      </c>
      <c r="N51" s="245"/>
      <c r="O51" s="267" t="s">
        <v>34</v>
      </c>
      <c r="P51" s="245"/>
      <c r="Q51" s="245"/>
      <c r="R51" s="36" t="s">
        <v>37</v>
      </c>
      <c r="S51" s="34"/>
      <c r="T51" s="34"/>
    </row>
    <row r="52" spans="1:20" ht="15.95" customHeight="1" x14ac:dyDescent="0.2">
      <c r="A52" s="244" t="s">
        <v>9</v>
      </c>
      <c r="B52" s="245"/>
      <c r="C52" s="245"/>
      <c r="D52" s="7"/>
      <c r="E52" s="35" t="s">
        <v>6</v>
      </c>
      <c r="F52" s="7"/>
      <c r="G52" s="240"/>
      <c r="H52" s="241"/>
      <c r="I52" s="241"/>
      <c r="J52" s="241"/>
      <c r="K52" s="6"/>
      <c r="L52" s="8">
        <v>670</v>
      </c>
      <c r="M52" s="372"/>
      <c r="N52" s="241"/>
      <c r="O52" s="372"/>
      <c r="P52" s="241"/>
      <c r="Q52" s="241"/>
      <c r="R52" s="8"/>
      <c r="S52" s="27">
        <f>IF(((K52*L52)-M52-O52-R52)&lt;0,0,((K52*L52)-M52-O52-R52))</f>
        <v>0</v>
      </c>
      <c r="T52" s="7"/>
    </row>
    <row r="53" spans="1:20" ht="17.45" customHeight="1" x14ac:dyDescent="0.2">
      <c r="A53" s="244" t="s">
        <v>46</v>
      </c>
      <c r="B53" s="245"/>
      <c r="C53" s="245"/>
      <c r="D53" s="7"/>
      <c r="E53" s="35" t="s">
        <v>6</v>
      </c>
      <c r="F53" s="7"/>
      <c r="G53" s="240"/>
      <c r="H53" s="241"/>
      <c r="I53" s="241"/>
      <c r="J53" s="241"/>
      <c r="K53" s="6"/>
      <c r="L53" s="8">
        <v>295</v>
      </c>
      <c r="M53" s="372"/>
      <c r="N53" s="241"/>
      <c r="O53" s="372"/>
      <c r="P53" s="241"/>
      <c r="Q53" s="241"/>
      <c r="R53" s="8"/>
      <c r="S53" s="27">
        <f>IF(((K53*L53)-M53-O53-R53)&lt;0,0,((K53*L53)-M53-O53-R53))</f>
        <v>0</v>
      </c>
      <c r="T53" s="7"/>
    </row>
    <row r="54" spans="1:20" ht="15.95" customHeight="1" x14ac:dyDescent="0.2">
      <c r="A54" s="244" t="s">
        <v>57</v>
      </c>
      <c r="B54" s="245"/>
      <c r="C54" s="245"/>
      <c r="D54" s="7"/>
      <c r="E54" s="35" t="s">
        <v>6</v>
      </c>
      <c r="F54" s="7"/>
      <c r="G54" s="240"/>
      <c r="H54" s="241"/>
      <c r="I54" s="241"/>
      <c r="J54" s="241"/>
      <c r="K54" s="6"/>
      <c r="L54" s="8">
        <v>192</v>
      </c>
      <c r="M54" s="372"/>
      <c r="N54" s="241"/>
      <c r="O54" s="372"/>
      <c r="P54" s="241"/>
      <c r="Q54" s="241"/>
      <c r="R54" s="8"/>
      <c r="S54" s="27">
        <f>IF(((K54*L54)-M54-O54-R54)&lt;0,0,((K54*L54)-M54-O54-R54))</f>
        <v>0</v>
      </c>
      <c r="T54" s="7"/>
    </row>
    <row r="55" spans="1:20" ht="15.95" customHeight="1" x14ac:dyDescent="0.2">
      <c r="A55" s="240"/>
      <c r="B55" s="241"/>
      <c r="C55" s="241"/>
      <c r="D55" s="7"/>
      <c r="E55" s="35" t="s">
        <v>6</v>
      </c>
      <c r="F55" s="7"/>
      <c r="G55" s="240"/>
      <c r="H55" s="241"/>
      <c r="I55" s="241"/>
      <c r="J55" s="241"/>
      <c r="K55" s="6"/>
      <c r="L55" s="8"/>
      <c r="M55" s="372"/>
      <c r="N55" s="241"/>
      <c r="O55" s="372"/>
      <c r="P55" s="241"/>
      <c r="Q55" s="241"/>
      <c r="R55" s="8"/>
      <c r="S55" s="27">
        <f>IF(((K55*L55)-M55-O55-R55)&lt;0,0,((K55*L55)-M55-O55-R55))</f>
        <v>0</v>
      </c>
      <c r="T55" s="7"/>
    </row>
    <row r="56" spans="1:20" ht="14.45" customHeight="1" x14ac:dyDescent="0.2">
      <c r="A56" s="284" t="s">
        <v>96</v>
      </c>
      <c r="B56" s="285"/>
      <c r="C56" s="285"/>
      <c r="D56" s="285"/>
      <c r="E56" s="285"/>
      <c r="F56" s="285"/>
      <c r="G56" s="285"/>
      <c r="H56" s="285"/>
      <c r="I56" s="285"/>
      <c r="J56" s="285"/>
      <c r="K56" s="285"/>
      <c r="L56" s="285"/>
      <c r="M56" s="285"/>
      <c r="N56" s="285"/>
      <c r="O56" s="285"/>
      <c r="P56" s="285"/>
      <c r="Q56" s="285"/>
      <c r="R56" s="285"/>
      <c r="S56" s="285"/>
      <c r="T56" s="285"/>
    </row>
    <row r="57" spans="1:20" ht="13.7" customHeight="1" x14ac:dyDescent="0.2">
      <c r="A57" s="286" t="s">
        <v>97</v>
      </c>
      <c r="B57" s="287"/>
      <c r="C57" s="287"/>
      <c r="D57" s="287"/>
      <c r="E57" s="287"/>
      <c r="F57" s="287"/>
      <c r="G57" s="287"/>
      <c r="H57" s="287"/>
      <c r="I57" s="287"/>
      <c r="J57" s="287"/>
      <c r="K57" s="287"/>
      <c r="L57" s="287"/>
      <c r="M57" s="287"/>
      <c r="N57" s="287"/>
      <c r="O57" s="287"/>
      <c r="P57" s="287"/>
      <c r="Q57" s="287"/>
      <c r="R57" s="287"/>
      <c r="S57" s="287"/>
      <c r="T57" s="287"/>
    </row>
    <row r="58" spans="1:20" ht="13.7" customHeight="1" x14ac:dyDescent="0.2">
      <c r="A58" s="286" t="s">
        <v>111</v>
      </c>
      <c r="B58" s="287"/>
      <c r="C58" s="287"/>
      <c r="D58" s="287"/>
      <c r="E58" s="287"/>
      <c r="F58" s="287"/>
      <c r="G58" s="287"/>
      <c r="H58" s="287"/>
      <c r="I58" s="287"/>
      <c r="J58" s="287"/>
      <c r="K58" s="287"/>
      <c r="L58" s="287"/>
      <c r="M58" s="287"/>
      <c r="N58" s="287"/>
      <c r="O58" s="287"/>
      <c r="P58" s="287"/>
      <c r="Q58" s="287"/>
      <c r="R58" s="287"/>
      <c r="S58" s="287"/>
      <c r="T58" s="287"/>
    </row>
    <row r="59" spans="1:20" ht="14.45" customHeight="1" x14ac:dyDescent="0.2">
      <c r="A59" s="288" t="s">
        <v>87</v>
      </c>
      <c r="B59" s="215"/>
      <c r="C59" s="215"/>
      <c r="D59" s="215"/>
      <c r="E59" s="215"/>
      <c r="F59" s="215"/>
      <c r="G59" s="215"/>
      <c r="H59" s="215"/>
      <c r="I59" s="215"/>
      <c r="J59" s="215"/>
      <c r="K59" s="215"/>
      <c r="L59" s="215"/>
      <c r="M59" s="215"/>
      <c r="N59" s="215"/>
      <c r="O59" s="215"/>
      <c r="P59" s="215"/>
      <c r="Q59" s="215"/>
      <c r="R59" s="215"/>
      <c r="S59" s="215"/>
      <c r="T59" s="215"/>
    </row>
    <row r="60" spans="1:20" ht="10.7" customHeight="1" x14ac:dyDescent="0.2">
      <c r="A60" s="225"/>
      <c r="B60" s="226"/>
      <c r="C60" s="226"/>
      <c r="D60" s="226"/>
      <c r="E60" s="226"/>
      <c r="F60" s="226"/>
      <c r="G60" s="226"/>
      <c r="H60" s="226"/>
      <c r="I60" s="226"/>
      <c r="J60" s="226"/>
      <c r="K60" s="226"/>
      <c r="L60" s="226"/>
      <c r="M60" s="226"/>
      <c r="N60" s="226"/>
      <c r="O60" s="226"/>
      <c r="P60" s="226"/>
      <c r="Q60" s="226"/>
      <c r="R60" s="226"/>
      <c r="S60" s="226"/>
      <c r="T60" s="226"/>
    </row>
    <row r="61" spans="1:20" ht="15.95" customHeight="1" x14ac:dyDescent="0.2">
      <c r="A61" s="309" t="s">
        <v>83</v>
      </c>
      <c r="B61" s="310"/>
      <c r="C61" s="310"/>
      <c r="D61" s="310"/>
      <c r="E61" s="310"/>
      <c r="F61" s="310"/>
      <c r="G61" s="310"/>
      <c r="H61" s="310"/>
      <c r="I61" s="310"/>
      <c r="J61" s="310"/>
      <c r="K61" s="310"/>
      <c r="L61" s="269" t="s">
        <v>8</v>
      </c>
      <c r="M61" s="245"/>
      <c r="N61" s="245"/>
      <c r="O61" s="267" t="s">
        <v>61</v>
      </c>
      <c r="P61" s="245"/>
      <c r="Q61" s="245"/>
      <c r="R61" s="36" t="s">
        <v>68</v>
      </c>
      <c r="S61" s="36" t="s">
        <v>0</v>
      </c>
      <c r="T61" s="36" t="s">
        <v>7</v>
      </c>
    </row>
    <row r="62" spans="1:20" ht="16.7" customHeight="1" x14ac:dyDescent="0.2">
      <c r="A62" s="288" t="s">
        <v>81</v>
      </c>
      <c r="B62" s="215"/>
      <c r="C62" s="215"/>
      <c r="D62" s="215"/>
      <c r="E62" s="215"/>
      <c r="F62" s="215"/>
      <c r="G62" s="215"/>
      <c r="H62" s="215"/>
      <c r="I62" s="215"/>
      <c r="J62" s="215"/>
      <c r="K62" s="215"/>
      <c r="L62" s="244" t="s">
        <v>6</v>
      </c>
      <c r="M62" s="245"/>
      <c r="N62" s="245"/>
      <c r="O62" s="242"/>
      <c r="P62" s="241"/>
      <c r="Q62" s="241"/>
      <c r="R62" s="9">
        <v>80</v>
      </c>
      <c r="S62" s="27">
        <f>+O62*R62</f>
        <v>0</v>
      </c>
      <c r="T62" s="7"/>
    </row>
    <row r="63" spans="1:20" ht="15.2" customHeight="1" x14ac:dyDescent="0.2">
      <c r="A63" s="245"/>
      <c r="B63" s="245"/>
      <c r="C63" s="245"/>
      <c r="D63" s="245"/>
      <c r="E63" s="245"/>
      <c r="F63" s="245"/>
      <c r="G63" s="245"/>
      <c r="H63" s="245"/>
      <c r="I63" s="245"/>
      <c r="J63" s="245"/>
      <c r="K63" s="245"/>
      <c r="L63" s="244" t="s">
        <v>71</v>
      </c>
      <c r="M63" s="245"/>
      <c r="N63" s="245"/>
      <c r="O63" s="242"/>
      <c r="P63" s="241"/>
      <c r="Q63" s="241"/>
      <c r="R63" s="9">
        <v>90</v>
      </c>
      <c r="S63" s="27">
        <f>+O63*R63</f>
        <v>0</v>
      </c>
      <c r="T63" s="7"/>
    </row>
    <row r="64" spans="1:20" ht="12.95" customHeight="1" x14ac:dyDescent="0.2">
      <c r="A64" s="225"/>
      <c r="B64" s="226"/>
      <c r="C64" s="226"/>
      <c r="D64" s="226"/>
      <c r="E64" s="226"/>
      <c r="F64" s="226"/>
      <c r="G64" s="226"/>
      <c r="H64" s="226"/>
      <c r="I64" s="226"/>
      <c r="J64" s="226"/>
      <c r="K64" s="226"/>
      <c r="L64" s="226"/>
      <c r="M64" s="226"/>
      <c r="N64" s="226"/>
      <c r="O64" s="226"/>
      <c r="P64" s="226"/>
      <c r="Q64" s="226"/>
      <c r="R64" s="226"/>
      <c r="S64" s="226"/>
      <c r="T64" s="226"/>
    </row>
    <row r="65" spans="1:20" ht="16.7" customHeight="1" x14ac:dyDescent="0.2">
      <c r="A65" s="309" t="s">
        <v>3</v>
      </c>
      <c r="B65" s="310"/>
      <c r="C65" s="310"/>
      <c r="D65" s="310"/>
      <c r="E65" s="310"/>
      <c r="F65" s="310"/>
      <c r="G65" s="310"/>
      <c r="H65" s="310"/>
      <c r="I65" s="310"/>
      <c r="J65" s="310"/>
      <c r="K65" s="310"/>
      <c r="L65" s="269" t="s">
        <v>99</v>
      </c>
      <c r="M65" s="245"/>
      <c r="N65" s="245"/>
      <c r="O65" s="267" t="s">
        <v>61</v>
      </c>
      <c r="P65" s="245"/>
      <c r="Q65" s="245"/>
      <c r="R65" s="36" t="s">
        <v>68</v>
      </c>
      <c r="S65" s="36" t="s">
        <v>0</v>
      </c>
      <c r="T65" s="36" t="s">
        <v>7</v>
      </c>
    </row>
    <row r="66" spans="1:20" ht="16.7" customHeight="1" x14ac:dyDescent="0.2">
      <c r="A66" s="299" t="s">
        <v>10</v>
      </c>
      <c r="B66" s="215"/>
      <c r="C66" s="215"/>
      <c r="D66" s="215"/>
      <c r="E66" s="215"/>
      <c r="F66" s="215"/>
      <c r="G66" s="215"/>
      <c r="H66" s="215"/>
      <c r="I66" s="215"/>
      <c r="J66" s="215"/>
      <c r="K66" s="215"/>
      <c r="L66" s="244" t="s">
        <v>6</v>
      </c>
      <c r="M66" s="245"/>
      <c r="N66" s="245"/>
      <c r="O66" s="389"/>
      <c r="P66" s="313"/>
      <c r="Q66" s="313"/>
      <c r="R66" s="9">
        <v>410</v>
      </c>
      <c r="S66" s="27">
        <f>+O66*R66</f>
        <v>0</v>
      </c>
      <c r="T66" s="7"/>
    </row>
    <row r="67" spans="1:20" ht="14.45" customHeight="1" x14ac:dyDescent="0.2">
      <c r="A67" s="286" t="s">
        <v>100</v>
      </c>
      <c r="B67" s="287"/>
      <c r="C67" s="287"/>
      <c r="D67" s="287"/>
      <c r="E67" s="287"/>
      <c r="F67" s="287"/>
      <c r="G67" s="287"/>
      <c r="H67" s="287"/>
      <c r="I67" s="287"/>
      <c r="J67" s="287"/>
      <c r="K67" s="287"/>
      <c r="L67" s="287"/>
      <c r="M67" s="287"/>
      <c r="N67" s="287"/>
      <c r="O67" s="287"/>
      <c r="P67" s="287"/>
      <c r="Q67" s="287"/>
      <c r="R67" s="287"/>
      <c r="S67" s="287"/>
      <c r="T67" s="287"/>
    </row>
    <row r="68" spans="1:20" ht="14.45" customHeight="1" x14ac:dyDescent="0.2">
      <c r="A68" s="288" t="s">
        <v>20</v>
      </c>
      <c r="B68" s="215"/>
      <c r="C68" s="215"/>
      <c r="D68" s="215"/>
      <c r="E68" s="215"/>
      <c r="F68" s="215"/>
      <c r="G68" s="215"/>
      <c r="H68" s="215"/>
      <c r="I68" s="215"/>
      <c r="J68" s="215"/>
      <c r="K68" s="215"/>
      <c r="L68" s="215"/>
      <c r="M68" s="215"/>
      <c r="N68" s="215"/>
      <c r="O68" s="215"/>
      <c r="P68" s="215"/>
      <c r="Q68" s="215"/>
      <c r="R68" s="215"/>
      <c r="S68" s="215"/>
      <c r="T68" s="215"/>
    </row>
    <row r="69" spans="1:20" ht="12.2" customHeight="1" x14ac:dyDescent="0.2">
      <c r="A69" s="390"/>
      <c r="B69" s="226"/>
      <c r="C69" s="226"/>
      <c r="D69" s="226"/>
      <c r="E69" s="226"/>
      <c r="F69" s="226"/>
      <c r="G69" s="226"/>
      <c r="H69" s="226"/>
      <c r="I69" s="226"/>
      <c r="J69" s="226"/>
      <c r="K69" s="226"/>
      <c r="L69" s="226"/>
      <c r="M69" s="226"/>
      <c r="N69" s="226"/>
      <c r="O69" s="226"/>
      <c r="P69" s="226"/>
      <c r="Q69" s="226"/>
      <c r="R69" s="226"/>
      <c r="S69" s="226"/>
      <c r="T69" s="226"/>
    </row>
    <row r="70" spans="1:20" ht="15.2" customHeight="1" x14ac:dyDescent="0.2">
      <c r="A70" s="309" t="s">
        <v>49</v>
      </c>
      <c r="B70" s="310"/>
      <c r="C70" s="310"/>
      <c r="D70" s="310"/>
      <c r="E70" s="310"/>
      <c r="F70" s="310"/>
      <c r="G70" s="310"/>
      <c r="H70" s="310"/>
      <c r="I70" s="310"/>
      <c r="J70" s="310"/>
      <c r="K70" s="310"/>
      <c r="L70" s="310"/>
      <c r="M70" s="310"/>
      <c r="N70" s="310"/>
      <c r="O70" s="310"/>
      <c r="P70" s="310"/>
      <c r="Q70" s="310"/>
      <c r="R70" s="22" t="s">
        <v>47</v>
      </c>
      <c r="S70" s="33" t="s">
        <v>22</v>
      </c>
      <c r="T70" s="33" t="s">
        <v>5</v>
      </c>
    </row>
    <row r="71" spans="1:20" ht="15.95" customHeight="1" x14ac:dyDescent="0.2">
      <c r="A71" s="375" t="s">
        <v>76</v>
      </c>
      <c r="B71" s="215"/>
      <c r="C71" s="215"/>
      <c r="D71" s="215"/>
      <c r="E71" s="215"/>
      <c r="F71" s="215"/>
      <c r="G71" s="215"/>
      <c r="H71" s="215"/>
      <c r="I71" s="215"/>
      <c r="J71" s="215"/>
      <c r="K71" s="215"/>
      <c r="L71" s="215"/>
      <c r="M71" s="215"/>
      <c r="N71" s="215"/>
      <c r="O71" s="215"/>
      <c r="P71" s="215"/>
      <c r="Q71" s="215"/>
      <c r="R71" s="34" t="s">
        <v>45</v>
      </c>
      <c r="S71" s="34" t="s">
        <v>44</v>
      </c>
      <c r="T71" s="34" t="s">
        <v>58</v>
      </c>
    </row>
    <row r="72" spans="1:20" ht="16.7" customHeight="1" x14ac:dyDescent="0.2">
      <c r="A72" s="240"/>
      <c r="B72" s="241"/>
      <c r="C72" s="241"/>
      <c r="D72" s="241"/>
      <c r="E72" s="241"/>
      <c r="F72" s="241"/>
      <c r="G72" s="241"/>
      <c r="H72" s="241"/>
      <c r="I72" s="241"/>
      <c r="J72" s="241"/>
      <c r="K72" s="241"/>
      <c r="L72" s="241"/>
      <c r="M72" s="241"/>
      <c r="N72" s="241"/>
      <c r="O72" s="241"/>
      <c r="P72" s="241"/>
      <c r="Q72" s="241"/>
      <c r="R72" s="7"/>
      <c r="S72" s="8"/>
      <c r="T72" s="7"/>
    </row>
    <row r="73" spans="1:20" ht="16.7" customHeight="1" x14ac:dyDescent="0.2">
      <c r="A73" s="240"/>
      <c r="B73" s="241"/>
      <c r="C73" s="241"/>
      <c r="D73" s="241"/>
      <c r="E73" s="241"/>
      <c r="F73" s="241"/>
      <c r="G73" s="241"/>
      <c r="H73" s="241"/>
      <c r="I73" s="241"/>
      <c r="J73" s="241"/>
      <c r="K73" s="241"/>
      <c r="L73" s="241"/>
      <c r="M73" s="241"/>
      <c r="N73" s="241"/>
      <c r="O73" s="241"/>
      <c r="P73" s="241"/>
      <c r="Q73" s="241"/>
      <c r="R73" s="7"/>
      <c r="S73" s="8"/>
      <c r="T73" s="7"/>
    </row>
    <row r="74" spans="1:20" ht="16.7" customHeight="1" x14ac:dyDescent="0.2">
      <c r="A74" s="240"/>
      <c r="B74" s="241"/>
      <c r="C74" s="241"/>
      <c r="D74" s="241"/>
      <c r="E74" s="241"/>
      <c r="F74" s="241"/>
      <c r="G74" s="241"/>
      <c r="H74" s="241"/>
      <c r="I74" s="241"/>
      <c r="J74" s="241"/>
      <c r="K74" s="241"/>
      <c r="L74" s="241"/>
      <c r="M74" s="241"/>
      <c r="N74" s="241"/>
      <c r="O74" s="241"/>
      <c r="P74" s="241"/>
      <c r="Q74" s="241"/>
      <c r="R74" s="7"/>
      <c r="S74" s="8"/>
      <c r="T74" s="7"/>
    </row>
    <row r="75" spans="1:20" ht="16.7" customHeight="1" x14ac:dyDescent="0.2">
      <c r="A75" s="240"/>
      <c r="B75" s="241"/>
      <c r="C75" s="241"/>
      <c r="D75" s="241"/>
      <c r="E75" s="241"/>
      <c r="F75" s="241"/>
      <c r="G75" s="241"/>
      <c r="H75" s="241"/>
      <c r="I75" s="241"/>
      <c r="J75" s="241"/>
      <c r="K75" s="241"/>
      <c r="L75" s="241"/>
      <c r="M75" s="241"/>
      <c r="N75" s="241"/>
      <c r="O75" s="241"/>
      <c r="P75" s="241"/>
      <c r="Q75" s="241"/>
      <c r="R75" s="7"/>
      <c r="S75" s="8"/>
      <c r="T75" s="7"/>
    </row>
    <row r="76" spans="1:20" ht="9.1999999999999993" customHeight="1" x14ac:dyDescent="0.2">
      <c r="A76" s="333"/>
      <c r="B76" s="246"/>
      <c r="C76" s="246"/>
      <c r="D76" s="246"/>
      <c r="E76" s="246"/>
      <c r="F76" s="246"/>
      <c r="G76" s="246"/>
      <c r="H76" s="246"/>
      <c r="I76" s="246"/>
      <c r="J76" s="246"/>
      <c r="K76" s="246"/>
      <c r="L76" s="246"/>
      <c r="M76" s="246"/>
      <c r="N76" s="246"/>
      <c r="O76" s="246"/>
      <c r="P76" s="246"/>
      <c r="Q76" s="246"/>
      <c r="R76" s="246"/>
      <c r="S76" s="246"/>
      <c r="T76" s="246"/>
    </row>
    <row r="77" spans="1:20" ht="18.2" customHeight="1" x14ac:dyDescent="0.2">
      <c r="A77" s="184" t="s">
        <v>30</v>
      </c>
      <c r="B77" s="245"/>
      <c r="C77" s="245"/>
      <c r="D77" s="245"/>
      <c r="E77" s="245"/>
      <c r="F77" s="245"/>
      <c r="G77" s="245"/>
      <c r="H77" s="245"/>
      <c r="I77" s="245"/>
      <c r="J77" s="245"/>
      <c r="K77" s="245"/>
      <c r="L77" s="245"/>
      <c r="M77" s="245"/>
      <c r="N77" s="245"/>
      <c r="O77" s="245"/>
      <c r="P77" s="245"/>
      <c r="Q77" s="245"/>
      <c r="R77" s="245"/>
      <c r="S77" s="29">
        <f>+S21+SUM(S25:S28)+SUM(S33:S37)+SUM(S52:S55)+SUM(S62:S63)+S66+SUM(S45:S48)+SUM(S72:S75)</f>
        <v>0</v>
      </c>
      <c r="T77" s="35"/>
    </row>
    <row r="78" spans="1:20" ht="15.95" customHeight="1" x14ac:dyDescent="0.2">
      <c r="A78" s="244" t="s">
        <v>69</v>
      </c>
      <c r="B78" s="245"/>
      <c r="C78" s="245"/>
      <c r="D78" s="245"/>
      <c r="E78" s="245"/>
      <c r="F78" s="240"/>
      <c r="G78" s="241"/>
      <c r="H78" s="241"/>
      <c r="I78" s="241"/>
      <c r="J78" s="241"/>
      <c r="K78" s="241"/>
      <c r="L78" s="241"/>
      <c r="M78" s="241"/>
      <c r="N78" s="241"/>
      <c r="O78" s="241"/>
      <c r="P78" s="241"/>
      <c r="Q78" s="241"/>
      <c r="R78" s="241"/>
      <c r="S78" s="8"/>
      <c r="T78" s="7"/>
    </row>
    <row r="79" spans="1:20" ht="16.7" customHeight="1" x14ac:dyDescent="0.2">
      <c r="A79" s="244" t="s">
        <v>43</v>
      </c>
      <c r="B79" s="245"/>
      <c r="C79" s="245"/>
      <c r="D79" s="245"/>
      <c r="E79" s="245"/>
      <c r="F79" s="240"/>
      <c r="G79" s="241"/>
      <c r="H79" s="241"/>
      <c r="I79" s="241"/>
      <c r="J79" s="241"/>
      <c r="K79" s="241"/>
      <c r="L79" s="241"/>
      <c r="M79" s="241"/>
      <c r="N79" s="241"/>
      <c r="O79" s="241"/>
      <c r="P79" s="241"/>
      <c r="Q79" s="241"/>
      <c r="R79" s="241"/>
      <c r="S79" s="8"/>
      <c r="T79" s="7"/>
    </row>
    <row r="80" spans="1:20" ht="17.45" customHeight="1" x14ac:dyDescent="0.2">
      <c r="A80" s="326" t="s">
        <v>19</v>
      </c>
      <c r="B80" s="245"/>
      <c r="C80" s="245"/>
      <c r="D80" s="245"/>
      <c r="E80" s="245"/>
      <c r="F80" s="245"/>
      <c r="G80" s="245"/>
      <c r="H80" s="245"/>
      <c r="I80" s="245"/>
      <c r="J80" s="245"/>
      <c r="K80" s="245"/>
      <c r="L80" s="245"/>
      <c r="M80" s="245"/>
      <c r="N80" s="245"/>
      <c r="O80" s="245"/>
      <c r="P80" s="245"/>
      <c r="Q80" s="245"/>
      <c r="R80" s="245"/>
      <c r="S80" s="28">
        <f>+S77-SUM(S78:S79)</f>
        <v>0</v>
      </c>
      <c r="T80" s="35"/>
    </row>
    <row r="81" spans="1:20" ht="10.7" customHeight="1" x14ac:dyDescent="0.2">
      <c r="A81" s="333"/>
      <c r="B81" s="246"/>
      <c r="C81" s="246"/>
      <c r="D81" s="246"/>
      <c r="E81" s="246"/>
      <c r="F81" s="246"/>
      <c r="G81" s="246"/>
      <c r="H81" s="246"/>
      <c r="I81" s="246"/>
      <c r="J81" s="246"/>
      <c r="K81" s="246"/>
      <c r="L81" s="246"/>
      <c r="M81" s="246"/>
      <c r="N81" s="246"/>
      <c r="O81" s="246"/>
      <c r="P81" s="246"/>
      <c r="Q81" s="246"/>
      <c r="R81" s="246"/>
      <c r="S81" s="246"/>
      <c r="T81" s="246"/>
    </row>
    <row r="82" spans="1:20" ht="16.7" customHeight="1" x14ac:dyDescent="0.2">
      <c r="A82" s="10"/>
      <c r="B82" s="392" t="s">
        <v>35</v>
      </c>
      <c r="C82" s="393"/>
      <c r="D82" s="393"/>
      <c r="E82" s="393"/>
      <c r="F82" s="393"/>
      <c r="G82" s="393"/>
      <c r="H82" s="393"/>
      <c r="I82" s="393"/>
      <c r="J82" s="393"/>
      <c r="K82" s="393"/>
      <c r="L82" s="393"/>
      <c r="M82" s="23"/>
      <c r="N82" s="10"/>
      <c r="O82" s="286" t="s">
        <v>75</v>
      </c>
      <c r="P82" s="287"/>
      <c r="Q82" s="287"/>
      <c r="R82" s="287"/>
      <c r="S82" s="287"/>
      <c r="T82" s="287"/>
    </row>
    <row r="83" spans="1:20" ht="16.7" customHeight="1" x14ac:dyDescent="0.2">
      <c r="A83" s="10"/>
      <c r="B83" s="286" t="s">
        <v>42</v>
      </c>
      <c r="C83" s="287"/>
      <c r="D83" s="10"/>
      <c r="E83" s="392" t="s">
        <v>12</v>
      </c>
      <c r="F83" s="393"/>
      <c r="G83" s="393"/>
      <c r="H83" s="394"/>
      <c r="I83" s="395"/>
      <c r="J83" s="395"/>
      <c r="K83" s="395"/>
      <c r="L83" s="395"/>
      <c r="M83" s="23"/>
      <c r="N83" s="10"/>
      <c r="O83" s="286" t="s">
        <v>50</v>
      </c>
      <c r="P83" s="287"/>
      <c r="Q83" s="287"/>
      <c r="R83" s="287"/>
      <c r="S83" s="287"/>
      <c r="T83" s="287"/>
    </row>
    <row r="84" spans="1:20" ht="9.9499999999999993" customHeight="1" x14ac:dyDescent="0.2">
      <c r="A84" s="333"/>
      <c r="B84" s="246"/>
      <c r="C84" s="246"/>
      <c r="D84" s="246"/>
      <c r="E84" s="246"/>
      <c r="F84" s="246"/>
      <c r="G84" s="246"/>
      <c r="H84" s="246"/>
      <c r="I84" s="246"/>
      <c r="J84" s="246"/>
      <c r="K84" s="246"/>
      <c r="L84" s="246"/>
      <c r="M84" s="246"/>
      <c r="N84" s="246"/>
      <c r="O84" s="246"/>
      <c r="P84" s="246"/>
      <c r="Q84" s="246"/>
      <c r="R84" s="246"/>
      <c r="S84" s="246"/>
      <c r="T84" s="246"/>
    </row>
    <row r="85" spans="1:20" ht="15.95" customHeight="1" x14ac:dyDescent="0.2">
      <c r="A85" s="377" t="s">
        <v>33</v>
      </c>
      <c r="B85" s="232"/>
      <c r="C85" s="232"/>
      <c r="D85" s="232"/>
      <c r="E85" s="377" t="s">
        <v>56</v>
      </c>
      <c r="F85" s="232"/>
      <c r="G85" s="232"/>
      <c r="H85" s="232"/>
      <c r="I85" s="232"/>
      <c r="J85" s="232"/>
      <c r="K85" s="232"/>
      <c r="L85" s="377" t="s">
        <v>25</v>
      </c>
      <c r="M85" s="232"/>
      <c r="N85" s="232"/>
      <c r="O85" s="232"/>
      <c r="P85" s="232"/>
      <c r="Q85" s="232"/>
      <c r="R85" s="232"/>
      <c r="S85" s="232"/>
      <c r="T85" s="232"/>
    </row>
    <row r="86" spans="1:20" ht="33.200000000000003" customHeight="1" x14ac:dyDescent="0.2">
      <c r="A86" s="355"/>
      <c r="B86" s="355"/>
      <c r="C86" s="355"/>
      <c r="D86" s="355"/>
      <c r="E86" s="355"/>
      <c r="F86" s="355"/>
      <c r="G86" s="355"/>
      <c r="H86" s="355"/>
      <c r="I86" s="355"/>
      <c r="J86" s="355"/>
      <c r="K86" s="355"/>
      <c r="L86" s="355"/>
      <c r="M86" s="355"/>
      <c r="N86" s="355"/>
      <c r="O86" s="355"/>
      <c r="P86" s="355"/>
      <c r="Q86" s="355"/>
      <c r="R86" s="355"/>
      <c r="S86" s="355"/>
      <c r="T86" s="355"/>
    </row>
    <row r="87" spans="1:20" ht="12.95" customHeight="1" x14ac:dyDescent="0.2">
      <c r="A87" s="376"/>
      <c r="B87" s="226"/>
      <c r="C87" s="226"/>
      <c r="D87" s="226"/>
      <c r="E87" s="226"/>
      <c r="F87" s="226"/>
      <c r="G87" s="226"/>
      <c r="H87" s="226"/>
      <c r="I87" s="226"/>
      <c r="J87" s="226"/>
      <c r="K87" s="226"/>
      <c r="L87" s="226"/>
      <c r="M87" s="226"/>
      <c r="N87" s="226"/>
      <c r="O87" s="226"/>
      <c r="P87" s="226"/>
      <c r="Q87" s="226"/>
      <c r="R87" s="226"/>
      <c r="S87" s="226"/>
      <c r="T87" s="226"/>
    </row>
  </sheetData>
  <sheetProtection formatCells="0" formatColumns="0" formatRows="0" insertColumns="0" insertRows="0" insertHyperlinks="0" deleteColumns="0" deleteRows="0" sort="0" autoFilter="0" pivotTables="0"/>
  <mergeCells count="244">
    <mergeCell ref="A1:T1"/>
    <mergeCell ref="A2:B2"/>
    <mergeCell ref="C2:J2"/>
    <mergeCell ref="K2:L2"/>
    <mergeCell ref="M2:P2"/>
    <mergeCell ref="R2:T2"/>
    <mergeCell ref="A3:D3"/>
    <mergeCell ref="E3:F3"/>
    <mergeCell ref="H3:J3"/>
    <mergeCell ref="K3:L3"/>
    <mergeCell ref="M3:P3"/>
    <mergeCell ref="R3:T3"/>
    <mergeCell ref="A4:B4"/>
    <mergeCell ref="C4:J4"/>
    <mergeCell ref="K4:L4"/>
    <mergeCell ref="M4:T4"/>
    <mergeCell ref="A5:E5"/>
    <mergeCell ref="F5:T5"/>
    <mergeCell ref="A6:T6"/>
    <mergeCell ref="A7:T7"/>
    <mergeCell ref="A8:B8"/>
    <mergeCell ref="C8:D8"/>
    <mergeCell ref="E8:G8"/>
    <mergeCell ref="H8:J8"/>
    <mergeCell ref="L8:N8"/>
    <mergeCell ref="O8:Q8"/>
    <mergeCell ref="A9:B9"/>
    <mergeCell ref="C9:D9"/>
    <mergeCell ref="E9:G9"/>
    <mergeCell ref="H9:J9"/>
    <mergeCell ref="L9:N9"/>
    <mergeCell ref="O9:Q9"/>
    <mergeCell ref="A10:B10"/>
    <mergeCell ref="C10:D10"/>
    <mergeCell ref="E10:G10"/>
    <mergeCell ref="H10:J10"/>
    <mergeCell ref="L10:N10"/>
    <mergeCell ref="O10:Q10"/>
    <mergeCell ref="A11:B11"/>
    <mergeCell ref="C11:D11"/>
    <mergeCell ref="E11:G11"/>
    <mergeCell ref="H11:J11"/>
    <mergeCell ref="L11:N11"/>
    <mergeCell ref="O11:Q11"/>
    <mergeCell ref="A12:B12"/>
    <mergeCell ref="C12:D12"/>
    <mergeCell ref="E12:G12"/>
    <mergeCell ref="H12:J12"/>
    <mergeCell ref="L12:N12"/>
    <mergeCell ref="O12:Q12"/>
    <mergeCell ref="A13:B13"/>
    <mergeCell ref="C13:D13"/>
    <mergeCell ref="E13:G13"/>
    <mergeCell ref="H13:J13"/>
    <mergeCell ref="L13:N13"/>
    <mergeCell ref="O13:Q13"/>
    <mergeCell ref="A14:B14"/>
    <mergeCell ref="C14:D14"/>
    <mergeCell ref="E14:G14"/>
    <mergeCell ref="H14:J14"/>
    <mergeCell ref="L14:N14"/>
    <mergeCell ref="O14:Q14"/>
    <mergeCell ref="A15:B15"/>
    <mergeCell ref="C15:D15"/>
    <mergeCell ref="E15:G15"/>
    <mergeCell ref="H15:J15"/>
    <mergeCell ref="L15:N15"/>
    <mergeCell ref="O15:Q15"/>
    <mergeCell ref="A16:B16"/>
    <mergeCell ref="C16:D16"/>
    <mergeCell ref="E16:G16"/>
    <mergeCell ref="H16:J16"/>
    <mergeCell ref="L16:N16"/>
    <mergeCell ref="O16:Q16"/>
    <mergeCell ref="A17:B17"/>
    <mergeCell ref="C17:D17"/>
    <mergeCell ref="E17:G17"/>
    <mergeCell ref="H17:J17"/>
    <mergeCell ref="L17:N17"/>
    <mergeCell ref="O17:Q17"/>
    <mergeCell ref="A18:B18"/>
    <mergeCell ref="C18:D18"/>
    <mergeCell ref="E18:G18"/>
    <mergeCell ref="H18:J18"/>
    <mergeCell ref="L18:N18"/>
    <mergeCell ref="O18:Q18"/>
    <mergeCell ref="A19:B19"/>
    <mergeCell ref="C19:D19"/>
    <mergeCell ref="E19:G19"/>
    <mergeCell ref="H19:J19"/>
    <mergeCell ref="L19:N19"/>
    <mergeCell ref="O19:Q19"/>
    <mergeCell ref="A20:B20"/>
    <mergeCell ref="C20:D20"/>
    <mergeCell ref="E20:G20"/>
    <mergeCell ref="H20:J20"/>
    <mergeCell ref="L20:N20"/>
    <mergeCell ref="O20:Q20"/>
    <mergeCell ref="A21:K21"/>
    <mergeCell ref="L21:N21"/>
    <mergeCell ref="O21:Q21"/>
    <mergeCell ref="A22:K22"/>
    <mergeCell ref="L22:N22"/>
    <mergeCell ref="O22:Q22"/>
    <mergeCell ref="R22:T22"/>
    <mergeCell ref="A23:T23"/>
    <mergeCell ref="A24:N24"/>
    <mergeCell ref="O24:Q24"/>
    <mergeCell ref="A25:N25"/>
    <mergeCell ref="O25:Q25"/>
    <mergeCell ref="A26:N26"/>
    <mergeCell ref="O26:Q26"/>
    <mergeCell ref="A27:C27"/>
    <mergeCell ref="D27:G27"/>
    <mergeCell ref="H27:N27"/>
    <mergeCell ref="O27:Q27"/>
    <mergeCell ref="A28:N28"/>
    <mergeCell ref="O28:Q28"/>
    <mergeCell ref="A29:T29"/>
    <mergeCell ref="A30:T30"/>
    <mergeCell ref="A31:G32"/>
    <mergeCell ref="H31:J31"/>
    <mergeCell ref="M31:R31"/>
    <mergeCell ref="S31:S32"/>
    <mergeCell ref="T31:T32"/>
    <mergeCell ref="H32:J32"/>
    <mergeCell ref="M32:N32"/>
    <mergeCell ref="O32:Q32"/>
    <mergeCell ref="A33:G33"/>
    <mergeCell ref="H33:J33"/>
    <mergeCell ref="M33:N33"/>
    <mergeCell ref="O33:Q33"/>
    <mergeCell ref="A34:G34"/>
    <mergeCell ref="H34:J34"/>
    <mergeCell ref="M34:N34"/>
    <mergeCell ref="O34:Q34"/>
    <mergeCell ref="A35:G35"/>
    <mergeCell ref="H35:J35"/>
    <mergeCell ref="M35:N35"/>
    <mergeCell ref="O35:Q35"/>
    <mergeCell ref="A36:G36"/>
    <mergeCell ref="H36:J36"/>
    <mergeCell ref="M36:N36"/>
    <mergeCell ref="O36:Q36"/>
    <mergeCell ref="A37:G37"/>
    <mergeCell ref="H37:J37"/>
    <mergeCell ref="M37:N37"/>
    <mergeCell ref="O37:Q37"/>
    <mergeCell ref="A38:T38"/>
    <mergeCell ref="A39:T39"/>
    <mergeCell ref="A40:T40"/>
    <mergeCell ref="A41:T41"/>
    <mergeCell ref="A42:T42"/>
    <mergeCell ref="A43:L43"/>
    <mergeCell ref="M43:Q43"/>
    <mergeCell ref="A44:L44"/>
    <mergeCell ref="M44:N44"/>
    <mergeCell ref="P44:Q44"/>
    <mergeCell ref="A45:L45"/>
    <mergeCell ref="M45:N45"/>
    <mergeCell ref="P45:Q45"/>
    <mergeCell ref="A46:L46"/>
    <mergeCell ref="M46:N46"/>
    <mergeCell ref="P46:Q46"/>
    <mergeCell ref="A47:L47"/>
    <mergeCell ref="M47:N47"/>
    <mergeCell ref="P47:Q47"/>
    <mergeCell ref="A48:L48"/>
    <mergeCell ref="M48:N48"/>
    <mergeCell ref="P48:Q48"/>
    <mergeCell ref="A49:T49"/>
    <mergeCell ref="A50:J50"/>
    <mergeCell ref="M50:R50"/>
    <mergeCell ref="A51:C51"/>
    <mergeCell ref="D51:J51"/>
    <mergeCell ref="M51:N51"/>
    <mergeCell ref="O51:Q51"/>
    <mergeCell ref="A52:C52"/>
    <mergeCell ref="G52:J52"/>
    <mergeCell ref="M52:N52"/>
    <mergeCell ref="O52:Q52"/>
    <mergeCell ref="A53:C53"/>
    <mergeCell ref="G53:J53"/>
    <mergeCell ref="M53:N53"/>
    <mergeCell ref="O53:Q53"/>
    <mergeCell ref="A54:C54"/>
    <mergeCell ref="G54:J54"/>
    <mergeCell ref="M54:N54"/>
    <mergeCell ref="O54:Q54"/>
    <mergeCell ref="A55:C55"/>
    <mergeCell ref="G55:J55"/>
    <mergeCell ref="M55:N55"/>
    <mergeCell ref="O55:Q55"/>
    <mergeCell ref="A56:T56"/>
    <mergeCell ref="A57:T57"/>
    <mergeCell ref="A58:T58"/>
    <mergeCell ref="A59:T59"/>
    <mergeCell ref="A60:T60"/>
    <mergeCell ref="A61:K61"/>
    <mergeCell ref="L61:N61"/>
    <mergeCell ref="O61:Q61"/>
    <mergeCell ref="A62:K63"/>
    <mergeCell ref="L62:N62"/>
    <mergeCell ref="O62:Q62"/>
    <mergeCell ref="L63:N63"/>
    <mergeCell ref="O63:Q63"/>
    <mergeCell ref="A64:T64"/>
    <mergeCell ref="A65:K65"/>
    <mergeCell ref="L65:N65"/>
    <mergeCell ref="O65:Q65"/>
    <mergeCell ref="A66:K66"/>
    <mergeCell ref="L66:N66"/>
    <mergeCell ref="O66:Q66"/>
    <mergeCell ref="A67:T67"/>
    <mergeCell ref="A68:T68"/>
    <mergeCell ref="A69:T69"/>
    <mergeCell ref="A70:Q70"/>
    <mergeCell ref="A71:Q71"/>
    <mergeCell ref="A72:Q72"/>
    <mergeCell ref="A73:Q73"/>
    <mergeCell ref="A74:Q74"/>
    <mergeCell ref="A75:Q75"/>
    <mergeCell ref="A76:T76"/>
    <mergeCell ref="A77:R77"/>
    <mergeCell ref="A78:E78"/>
    <mergeCell ref="F78:R78"/>
    <mergeCell ref="A79:E79"/>
    <mergeCell ref="F79:R79"/>
    <mergeCell ref="A80:R80"/>
    <mergeCell ref="A81:T81"/>
    <mergeCell ref="B82:L82"/>
    <mergeCell ref="O82:T82"/>
    <mergeCell ref="A86:D86"/>
    <mergeCell ref="E86:K86"/>
    <mergeCell ref="L86:T86"/>
    <mergeCell ref="A87:T87"/>
    <mergeCell ref="B83:C83"/>
    <mergeCell ref="E83:G83"/>
    <mergeCell ref="H83:L83"/>
    <mergeCell ref="O83:T83"/>
    <mergeCell ref="A84:T84"/>
    <mergeCell ref="A85:D85"/>
    <mergeCell ref="E85:K85"/>
    <mergeCell ref="L85:T85"/>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87"/>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68" t="s">
        <v>13</v>
      </c>
      <c r="B1" s="353"/>
      <c r="C1" s="353"/>
      <c r="D1" s="353"/>
      <c r="E1" s="353"/>
      <c r="F1" s="353"/>
      <c r="G1" s="353"/>
      <c r="H1" s="353"/>
      <c r="I1" s="353"/>
      <c r="J1" s="353"/>
      <c r="K1" s="353"/>
      <c r="L1" s="353"/>
      <c r="M1" s="353"/>
      <c r="N1" s="353"/>
      <c r="O1" s="353"/>
      <c r="P1" s="353"/>
      <c r="Q1" s="353"/>
      <c r="R1" s="353"/>
      <c r="S1" s="353"/>
      <c r="T1" s="353"/>
    </row>
    <row r="2" spans="1:20" ht="16.7" customHeight="1" x14ac:dyDescent="0.2">
      <c r="A2" s="216" t="s">
        <v>15</v>
      </c>
      <c r="B2" s="215"/>
      <c r="C2" s="354" t="s">
        <v>60</v>
      </c>
      <c r="D2" s="355"/>
      <c r="E2" s="355"/>
      <c r="F2" s="355"/>
      <c r="G2" s="355"/>
      <c r="H2" s="355"/>
      <c r="I2" s="355"/>
      <c r="J2" s="355"/>
      <c r="K2" s="216" t="s">
        <v>48</v>
      </c>
      <c r="L2" s="215"/>
      <c r="M2" s="356"/>
      <c r="N2" s="357"/>
      <c r="O2" s="357"/>
      <c r="P2" s="357"/>
      <c r="Q2" s="42" t="s">
        <v>1</v>
      </c>
      <c r="R2" s="358"/>
      <c r="S2" s="359"/>
      <c r="T2" s="359"/>
    </row>
    <row r="3" spans="1:20" ht="16.7" customHeight="1" x14ac:dyDescent="0.2">
      <c r="A3" s="184" t="s">
        <v>80</v>
      </c>
      <c r="B3" s="245"/>
      <c r="C3" s="245"/>
      <c r="D3" s="245"/>
      <c r="E3" s="240"/>
      <c r="F3" s="241"/>
      <c r="G3" s="43" t="s">
        <v>14</v>
      </c>
      <c r="H3" s="240"/>
      <c r="I3" s="241"/>
      <c r="J3" s="241"/>
      <c r="K3" s="184" t="s">
        <v>78</v>
      </c>
      <c r="L3" s="245"/>
      <c r="M3" s="365"/>
      <c r="N3" s="237"/>
      <c r="O3" s="237"/>
      <c r="P3" s="237"/>
      <c r="Q3" s="43" t="s">
        <v>1</v>
      </c>
      <c r="R3" s="366"/>
      <c r="S3" s="239"/>
      <c r="T3" s="239"/>
    </row>
    <row r="4" spans="1:20" ht="16.7" customHeight="1" x14ac:dyDescent="0.2">
      <c r="A4" s="184" t="s">
        <v>72</v>
      </c>
      <c r="B4" s="245"/>
      <c r="C4" s="240"/>
      <c r="D4" s="241"/>
      <c r="E4" s="241"/>
      <c r="F4" s="241"/>
      <c r="G4" s="241"/>
      <c r="H4" s="241"/>
      <c r="I4" s="241"/>
      <c r="J4" s="241"/>
      <c r="K4" s="184" t="s">
        <v>70</v>
      </c>
      <c r="L4" s="245"/>
      <c r="M4" s="240"/>
      <c r="N4" s="241"/>
      <c r="O4" s="241"/>
      <c r="P4" s="241"/>
      <c r="Q4" s="241"/>
      <c r="R4" s="241"/>
      <c r="S4" s="241"/>
      <c r="T4" s="241"/>
    </row>
    <row r="5" spans="1:20" ht="16.7" customHeight="1" x14ac:dyDescent="0.2">
      <c r="A5" s="217" t="s">
        <v>88</v>
      </c>
      <c r="B5" s="360"/>
      <c r="C5" s="360"/>
      <c r="D5" s="360"/>
      <c r="E5" s="361"/>
      <c r="F5" s="362"/>
      <c r="G5" s="363"/>
      <c r="H5" s="363"/>
      <c r="I5" s="363"/>
      <c r="J5" s="363"/>
      <c r="K5" s="363"/>
      <c r="L5" s="363"/>
      <c r="M5" s="363"/>
      <c r="N5" s="363"/>
      <c r="O5" s="363"/>
      <c r="P5" s="363"/>
      <c r="Q5" s="363"/>
      <c r="R5" s="363"/>
      <c r="S5" s="363"/>
      <c r="T5" s="364"/>
    </row>
    <row r="6" spans="1:20" ht="10.7" customHeight="1" x14ac:dyDescent="0.2">
      <c r="A6" s="225"/>
      <c r="B6" s="226"/>
      <c r="C6" s="226"/>
      <c r="D6" s="226"/>
      <c r="E6" s="226"/>
      <c r="F6" s="226"/>
      <c r="G6" s="226"/>
      <c r="H6" s="226"/>
      <c r="I6" s="226"/>
      <c r="J6" s="226"/>
      <c r="K6" s="226"/>
      <c r="L6" s="226"/>
      <c r="M6" s="226"/>
      <c r="N6" s="226"/>
      <c r="O6" s="226"/>
      <c r="P6" s="226"/>
      <c r="Q6" s="226"/>
      <c r="R6" s="226"/>
      <c r="S6" s="226"/>
      <c r="T6" s="226"/>
    </row>
    <row r="7" spans="1:20" ht="15.2" customHeight="1" x14ac:dyDescent="0.2">
      <c r="A7" s="228" t="s">
        <v>74</v>
      </c>
      <c r="B7" s="229"/>
      <c r="C7" s="229"/>
      <c r="D7" s="229"/>
      <c r="E7" s="229"/>
      <c r="F7" s="229"/>
      <c r="G7" s="229"/>
      <c r="H7" s="229"/>
      <c r="I7" s="229"/>
      <c r="J7" s="229"/>
      <c r="K7" s="229"/>
      <c r="L7" s="229"/>
      <c r="M7" s="229"/>
      <c r="N7" s="229"/>
      <c r="O7" s="229"/>
      <c r="P7" s="229"/>
      <c r="Q7" s="229"/>
      <c r="R7" s="229"/>
      <c r="S7" s="229"/>
      <c r="T7" s="229"/>
    </row>
    <row r="8" spans="1:20" ht="15.95" customHeight="1" x14ac:dyDescent="0.2">
      <c r="A8" s="231" t="s">
        <v>60</v>
      </c>
      <c r="B8" s="232"/>
      <c r="C8" s="231" t="s">
        <v>41</v>
      </c>
      <c r="D8" s="232"/>
      <c r="E8" s="233"/>
      <c r="F8" s="232"/>
      <c r="G8" s="232"/>
      <c r="H8" s="233" t="s">
        <v>38</v>
      </c>
      <c r="I8" s="232"/>
      <c r="J8" s="232"/>
      <c r="K8" s="44" t="s">
        <v>60</v>
      </c>
      <c r="L8" s="231" t="s">
        <v>79</v>
      </c>
      <c r="M8" s="232"/>
      <c r="N8" s="232"/>
      <c r="O8" s="231" t="s">
        <v>62</v>
      </c>
      <c r="P8" s="232"/>
      <c r="Q8" s="232"/>
      <c r="R8" s="44" t="s">
        <v>47</v>
      </c>
      <c r="S8" s="44" t="s">
        <v>22</v>
      </c>
      <c r="T8" s="44" t="s">
        <v>77</v>
      </c>
    </row>
    <row r="9" spans="1:20" ht="15.95" customHeight="1" x14ac:dyDescent="0.2">
      <c r="A9" s="214" t="s">
        <v>33</v>
      </c>
      <c r="B9" s="215"/>
      <c r="C9" s="216" t="s">
        <v>18</v>
      </c>
      <c r="D9" s="215"/>
      <c r="E9" s="216" t="s">
        <v>28</v>
      </c>
      <c r="F9" s="215"/>
      <c r="G9" s="215"/>
      <c r="H9" s="216" t="s">
        <v>32</v>
      </c>
      <c r="I9" s="215"/>
      <c r="J9" s="215"/>
      <c r="K9" s="45" t="s">
        <v>39</v>
      </c>
      <c r="L9" s="214" t="s">
        <v>59</v>
      </c>
      <c r="M9" s="215"/>
      <c r="N9" s="215"/>
      <c r="O9" s="214" t="s">
        <v>36</v>
      </c>
      <c r="P9" s="215"/>
      <c r="Q9" s="215"/>
      <c r="R9" s="45" t="s">
        <v>23</v>
      </c>
      <c r="S9" s="45" t="s">
        <v>82</v>
      </c>
      <c r="T9" s="45" t="s">
        <v>58</v>
      </c>
    </row>
    <row r="10" spans="1:20" ht="16.7" customHeight="1" x14ac:dyDescent="0.2">
      <c r="A10" s="236"/>
      <c r="B10" s="237"/>
      <c r="C10" s="238"/>
      <c r="D10" s="239"/>
      <c r="E10" s="240"/>
      <c r="F10" s="241"/>
      <c r="G10" s="241"/>
      <c r="H10" s="240"/>
      <c r="I10" s="241"/>
      <c r="J10" s="241"/>
      <c r="K10" s="41"/>
      <c r="L10" s="240"/>
      <c r="M10" s="241"/>
      <c r="N10" s="241"/>
      <c r="O10" s="242"/>
      <c r="P10" s="243"/>
      <c r="Q10" s="243"/>
      <c r="R10" s="40"/>
      <c r="S10" s="6"/>
      <c r="T10" s="41"/>
    </row>
    <row r="11" spans="1:20" ht="16.7" customHeight="1" x14ac:dyDescent="0.2">
      <c r="A11" s="236"/>
      <c r="B11" s="237"/>
      <c r="C11" s="238"/>
      <c r="D11" s="239"/>
      <c r="E11" s="240"/>
      <c r="F11" s="241"/>
      <c r="G11" s="241"/>
      <c r="H11" s="240"/>
      <c r="I11" s="241"/>
      <c r="J11" s="241"/>
      <c r="K11" s="41"/>
      <c r="L11" s="240"/>
      <c r="M11" s="241"/>
      <c r="N11" s="241"/>
      <c r="O11" s="242"/>
      <c r="P11" s="243"/>
      <c r="Q11" s="243"/>
      <c r="R11" s="40"/>
      <c r="S11" s="6"/>
      <c r="T11" s="41"/>
    </row>
    <row r="12" spans="1:20" ht="16.7" customHeight="1" x14ac:dyDescent="0.2">
      <c r="A12" s="236"/>
      <c r="B12" s="237"/>
      <c r="C12" s="238"/>
      <c r="D12" s="239"/>
      <c r="E12" s="240"/>
      <c r="F12" s="241"/>
      <c r="G12" s="241"/>
      <c r="H12" s="240"/>
      <c r="I12" s="241"/>
      <c r="J12" s="241"/>
      <c r="K12" s="41"/>
      <c r="L12" s="240"/>
      <c r="M12" s="241"/>
      <c r="N12" s="241"/>
      <c r="O12" s="242"/>
      <c r="P12" s="243"/>
      <c r="Q12" s="243"/>
      <c r="R12" s="40"/>
      <c r="S12" s="6"/>
      <c r="T12" s="41"/>
    </row>
    <row r="13" spans="1:20" ht="16.7" customHeight="1" x14ac:dyDescent="0.2">
      <c r="A13" s="236"/>
      <c r="B13" s="237"/>
      <c r="C13" s="238"/>
      <c r="D13" s="239"/>
      <c r="E13" s="240"/>
      <c r="F13" s="241"/>
      <c r="G13" s="241"/>
      <c r="H13" s="240"/>
      <c r="I13" s="241"/>
      <c r="J13" s="241"/>
      <c r="K13" s="41"/>
      <c r="L13" s="240"/>
      <c r="M13" s="241"/>
      <c r="N13" s="241"/>
      <c r="O13" s="242"/>
      <c r="P13" s="243"/>
      <c r="Q13" s="243"/>
      <c r="R13" s="40"/>
      <c r="S13" s="6"/>
      <c r="T13" s="41"/>
    </row>
    <row r="14" spans="1:20" ht="16.7" customHeight="1" x14ac:dyDescent="0.2">
      <c r="A14" s="236"/>
      <c r="B14" s="237"/>
      <c r="C14" s="238"/>
      <c r="D14" s="239"/>
      <c r="E14" s="240"/>
      <c r="F14" s="241"/>
      <c r="G14" s="241"/>
      <c r="H14" s="240"/>
      <c r="I14" s="241"/>
      <c r="J14" s="241"/>
      <c r="K14" s="41"/>
      <c r="L14" s="240"/>
      <c r="M14" s="241"/>
      <c r="N14" s="241"/>
      <c r="O14" s="242"/>
      <c r="P14" s="243"/>
      <c r="Q14" s="243"/>
      <c r="R14" s="40"/>
      <c r="S14" s="6"/>
      <c r="T14" s="41"/>
    </row>
    <row r="15" spans="1:20" ht="16.7" customHeight="1" x14ac:dyDescent="0.2">
      <c r="A15" s="236"/>
      <c r="B15" s="237"/>
      <c r="C15" s="238"/>
      <c r="D15" s="239"/>
      <c r="E15" s="240"/>
      <c r="F15" s="241"/>
      <c r="G15" s="241"/>
      <c r="H15" s="240"/>
      <c r="I15" s="241"/>
      <c r="J15" s="241"/>
      <c r="K15" s="41"/>
      <c r="L15" s="240"/>
      <c r="M15" s="241"/>
      <c r="N15" s="241"/>
      <c r="O15" s="242"/>
      <c r="P15" s="243"/>
      <c r="Q15" s="243"/>
      <c r="R15" s="40"/>
      <c r="S15" s="6"/>
      <c r="T15" s="41"/>
    </row>
    <row r="16" spans="1:20" ht="16.7" customHeight="1" x14ac:dyDescent="0.2">
      <c r="A16" s="236"/>
      <c r="B16" s="237"/>
      <c r="C16" s="238"/>
      <c r="D16" s="239"/>
      <c r="E16" s="240"/>
      <c r="F16" s="241"/>
      <c r="G16" s="241"/>
      <c r="H16" s="240"/>
      <c r="I16" s="241"/>
      <c r="J16" s="241"/>
      <c r="K16" s="41"/>
      <c r="L16" s="240"/>
      <c r="M16" s="241"/>
      <c r="N16" s="241"/>
      <c r="O16" s="242"/>
      <c r="P16" s="243"/>
      <c r="Q16" s="243"/>
      <c r="R16" s="40"/>
      <c r="S16" s="6"/>
      <c r="T16" s="41"/>
    </row>
    <row r="17" spans="1:20" ht="16.7" customHeight="1" x14ac:dyDescent="0.2">
      <c r="A17" s="236"/>
      <c r="B17" s="237"/>
      <c r="C17" s="238"/>
      <c r="D17" s="239"/>
      <c r="E17" s="240"/>
      <c r="F17" s="241"/>
      <c r="G17" s="241"/>
      <c r="H17" s="240"/>
      <c r="I17" s="241"/>
      <c r="J17" s="241"/>
      <c r="K17" s="41"/>
      <c r="L17" s="240"/>
      <c r="M17" s="241"/>
      <c r="N17" s="241"/>
      <c r="O17" s="242"/>
      <c r="P17" s="243"/>
      <c r="Q17" s="243"/>
      <c r="R17" s="40"/>
      <c r="S17" s="6"/>
      <c r="T17" s="41"/>
    </row>
    <row r="18" spans="1:20" ht="16.7" customHeight="1" x14ac:dyDescent="0.2">
      <c r="A18" s="236"/>
      <c r="B18" s="237"/>
      <c r="C18" s="238"/>
      <c r="D18" s="239"/>
      <c r="E18" s="240"/>
      <c r="F18" s="241"/>
      <c r="G18" s="241"/>
      <c r="H18" s="240"/>
      <c r="I18" s="241"/>
      <c r="J18" s="241"/>
      <c r="K18" s="41"/>
      <c r="L18" s="240"/>
      <c r="M18" s="241"/>
      <c r="N18" s="241"/>
      <c r="O18" s="242"/>
      <c r="P18" s="243"/>
      <c r="Q18" s="243"/>
      <c r="R18" s="40"/>
      <c r="S18" s="6"/>
      <c r="T18" s="41"/>
    </row>
    <row r="19" spans="1:20" ht="16.7" customHeight="1" x14ac:dyDescent="0.2">
      <c r="A19" s="236"/>
      <c r="B19" s="237"/>
      <c r="C19" s="238"/>
      <c r="D19" s="239"/>
      <c r="E19" s="240"/>
      <c r="F19" s="241"/>
      <c r="G19" s="241"/>
      <c r="H19" s="240"/>
      <c r="I19" s="241"/>
      <c r="J19" s="241"/>
      <c r="K19" s="41"/>
      <c r="L19" s="240"/>
      <c r="M19" s="241"/>
      <c r="N19" s="241"/>
      <c r="O19" s="242"/>
      <c r="P19" s="243"/>
      <c r="Q19" s="243"/>
      <c r="R19" s="40"/>
      <c r="S19" s="6"/>
      <c r="T19" s="41"/>
    </row>
    <row r="20" spans="1:20" ht="16.7" customHeight="1" x14ac:dyDescent="0.2">
      <c r="A20" s="236"/>
      <c r="B20" s="237"/>
      <c r="C20" s="238"/>
      <c r="D20" s="239"/>
      <c r="E20" s="240"/>
      <c r="F20" s="241"/>
      <c r="G20" s="241"/>
      <c r="H20" s="240"/>
      <c r="I20" s="241"/>
      <c r="J20" s="241"/>
      <c r="K20" s="41"/>
      <c r="L20" s="240"/>
      <c r="M20" s="241"/>
      <c r="N20" s="241"/>
      <c r="O20" s="242"/>
      <c r="P20" s="243"/>
      <c r="Q20" s="243"/>
      <c r="R20" s="40"/>
      <c r="S20" s="6"/>
      <c r="T20" s="41"/>
    </row>
    <row r="21" spans="1:20" ht="15.95" customHeight="1" x14ac:dyDescent="0.2">
      <c r="A21" s="244"/>
      <c r="B21" s="245"/>
      <c r="C21" s="245"/>
      <c r="D21" s="245"/>
      <c r="E21" s="245"/>
      <c r="F21" s="245"/>
      <c r="G21" s="245"/>
      <c r="H21" s="245"/>
      <c r="I21" s="245"/>
      <c r="J21" s="245"/>
      <c r="K21" s="245"/>
      <c r="L21" s="190" t="s">
        <v>27</v>
      </c>
      <c r="M21" s="246"/>
      <c r="N21" s="246"/>
      <c r="O21" s="247">
        <f>SUM(O9:Q20)</f>
        <v>0</v>
      </c>
      <c r="P21" s="248"/>
      <c r="Q21" s="248"/>
      <c r="R21" s="43" t="s">
        <v>27</v>
      </c>
      <c r="S21" s="39">
        <f>SUM(S9:S20)</f>
        <v>0</v>
      </c>
      <c r="T21" s="46"/>
    </row>
    <row r="22" spans="1:20" ht="15.95" customHeight="1" x14ac:dyDescent="0.2">
      <c r="A22" s="244"/>
      <c r="B22" s="245"/>
      <c r="C22" s="245"/>
      <c r="D22" s="245"/>
      <c r="E22" s="245"/>
      <c r="F22" s="245"/>
      <c r="G22" s="245"/>
      <c r="H22" s="245"/>
      <c r="I22" s="245"/>
      <c r="J22" s="245"/>
      <c r="K22" s="245"/>
      <c r="L22" s="190" t="s">
        <v>29</v>
      </c>
      <c r="M22" s="246"/>
      <c r="N22" s="246"/>
      <c r="O22" s="242"/>
      <c r="P22" s="243"/>
      <c r="Q22" s="243"/>
      <c r="R22" s="244"/>
      <c r="S22" s="245"/>
      <c r="T22" s="245"/>
    </row>
    <row r="23" spans="1:20" ht="9.9499999999999993" customHeight="1" x14ac:dyDescent="0.2">
      <c r="A23" s="225"/>
      <c r="B23" s="226"/>
      <c r="C23" s="226"/>
      <c r="D23" s="226"/>
      <c r="E23" s="226"/>
      <c r="F23" s="226"/>
      <c r="G23" s="226"/>
      <c r="H23" s="226"/>
      <c r="I23" s="226"/>
      <c r="J23" s="226"/>
      <c r="K23" s="226"/>
      <c r="L23" s="226"/>
      <c r="M23" s="226"/>
      <c r="N23" s="226"/>
      <c r="O23" s="226"/>
      <c r="P23" s="226"/>
      <c r="Q23" s="226"/>
      <c r="R23" s="226"/>
      <c r="S23" s="226"/>
      <c r="T23" s="226"/>
    </row>
    <row r="24" spans="1:20" ht="16.7" customHeight="1" x14ac:dyDescent="0.2">
      <c r="A24" s="265" t="s">
        <v>73</v>
      </c>
      <c r="B24" s="266"/>
      <c r="C24" s="266"/>
      <c r="D24" s="266"/>
      <c r="E24" s="266"/>
      <c r="F24" s="266"/>
      <c r="G24" s="266"/>
      <c r="H24" s="266"/>
      <c r="I24" s="266"/>
      <c r="J24" s="266"/>
      <c r="K24" s="266"/>
      <c r="L24" s="266"/>
      <c r="M24" s="266"/>
      <c r="N24" s="266"/>
      <c r="O24" s="267" t="s">
        <v>4</v>
      </c>
      <c r="P24" s="245"/>
      <c r="Q24" s="245"/>
      <c r="R24" s="47" t="s">
        <v>68</v>
      </c>
      <c r="S24" s="47" t="s">
        <v>0</v>
      </c>
      <c r="T24" s="47" t="s">
        <v>7</v>
      </c>
    </row>
    <row r="25" spans="1:20" ht="15.95" customHeight="1" x14ac:dyDescent="0.2">
      <c r="A25" s="244" t="s">
        <v>107</v>
      </c>
      <c r="B25" s="245"/>
      <c r="C25" s="245"/>
      <c r="D25" s="245"/>
      <c r="E25" s="245"/>
      <c r="F25" s="245"/>
      <c r="G25" s="245"/>
      <c r="H25" s="245"/>
      <c r="I25" s="245"/>
      <c r="J25" s="245"/>
      <c r="K25" s="245"/>
      <c r="L25" s="245"/>
      <c r="M25" s="245"/>
      <c r="N25" s="245"/>
      <c r="O25" s="242"/>
      <c r="P25" s="241"/>
      <c r="Q25" s="241"/>
      <c r="R25" s="9">
        <v>3.9</v>
      </c>
      <c r="S25" s="27">
        <f>+O25*R25</f>
        <v>0</v>
      </c>
      <c r="T25" s="7"/>
    </row>
    <row r="26" spans="1:20" ht="15.2" customHeight="1" x14ac:dyDescent="0.2">
      <c r="A26" s="244" t="s">
        <v>109</v>
      </c>
      <c r="B26" s="245"/>
      <c r="C26" s="245"/>
      <c r="D26" s="245"/>
      <c r="E26" s="245"/>
      <c r="F26" s="245"/>
      <c r="G26" s="245"/>
      <c r="H26" s="245"/>
      <c r="I26" s="245"/>
      <c r="J26" s="245"/>
      <c r="K26" s="245"/>
      <c r="L26" s="245"/>
      <c r="M26" s="245"/>
      <c r="N26" s="245"/>
      <c r="O26" s="242"/>
      <c r="P26" s="241"/>
      <c r="Q26" s="241"/>
      <c r="R26" s="9">
        <v>3.25</v>
      </c>
      <c r="S26" s="27">
        <f>+O26*R26</f>
        <v>0</v>
      </c>
      <c r="T26" s="7"/>
    </row>
    <row r="27" spans="1:20" ht="16.7" customHeight="1" x14ac:dyDescent="0.2">
      <c r="A27" s="252" t="s">
        <v>21</v>
      </c>
      <c r="B27" s="367"/>
      <c r="C27" s="367"/>
      <c r="D27" s="368" t="s">
        <v>24</v>
      </c>
      <c r="E27" s="246"/>
      <c r="F27" s="246"/>
      <c r="G27" s="246"/>
      <c r="H27" s="240"/>
      <c r="I27" s="241"/>
      <c r="J27" s="241"/>
      <c r="K27" s="241"/>
      <c r="L27" s="241"/>
      <c r="M27" s="241"/>
      <c r="N27" s="241"/>
      <c r="O27" s="242"/>
      <c r="P27" s="241"/>
      <c r="Q27" s="241"/>
      <c r="R27" s="9">
        <v>1</v>
      </c>
      <c r="S27" s="27">
        <f>+O27*R27</f>
        <v>0</v>
      </c>
      <c r="T27" s="7"/>
    </row>
    <row r="28" spans="1:20" ht="15.95" customHeight="1" x14ac:dyDescent="0.2">
      <c r="A28" s="244" t="s">
        <v>65</v>
      </c>
      <c r="B28" s="245"/>
      <c r="C28" s="245"/>
      <c r="D28" s="245"/>
      <c r="E28" s="245"/>
      <c r="F28" s="245"/>
      <c r="G28" s="245"/>
      <c r="H28" s="245"/>
      <c r="I28" s="245"/>
      <c r="J28" s="245"/>
      <c r="K28" s="245"/>
      <c r="L28" s="245"/>
      <c r="M28" s="245"/>
      <c r="N28" s="245"/>
      <c r="O28" s="242"/>
      <c r="P28" s="241"/>
      <c r="Q28" s="241"/>
      <c r="R28" s="8"/>
      <c r="S28" s="27">
        <f>+O28*R28</f>
        <v>0</v>
      </c>
      <c r="T28" s="7"/>
    </row>
    <row r="29" spans="1:20" ht="27.75" customHeight="1" x14ac:dyDescent="0.2">
      <c r="A29" s="400" t="s">
        <v>108</v>
      </c>
      <c r="B29" s="401"/>
      <c r="C29" s="401"/>
      <c r="D29" s="401"/>
      <c r="E29" s="401"/>
      <c r="F29" s="401"/>
      <c r="G29" s="401"/>
      <c r="H29" s="401"/>
      <c r="I29" s="401"/>
      <c r="J29" s="401"/>
      <c r="K29" s="401"/>
      <c r="L29" s="401"/>
      <c r="M29" s="401"/>
      <c r="N29" s="401"/>
      <c r="O29" s="401"/>
      <c r="P29" s="401"/>
      <c r="Q29" s="401"/>
      <c r="R29" s="401"/>
      <c r="S29" s="401"/>
      <c r="T29" s="402"/>
    </row>
    <row r="30" spans="1:20" ht="10.7" customHeight="1" x14ac:dyDescent="0.2">
      <c r="A30" s="225"/>
      <c r="B30" s="226"/>
      <c r="C30" s="226"/>
      <c r="D30" s="226"/>
      <c r="E30" s="226"/>
      <c r="F30" s="226"/>
      <c r="G30" s="226"/>
      <c r="H30" s="226"/>
      <c r="I30" s="226"/>
      <c r="J30" s="226"/>
      <c r="K30" s="226"/>
      <c r="L30" s="226"/>
      <c r="M30" s="226"/>
      <c r="N30" s="226"/>
      <c r="O30" s="226"/>
      <c r="P30" s="226"/>
      <c r="Q30" s="226"/>
      <c r="R30" s="226"/>
      <c r="S30" s="226"/>
      <c r="T30" s="226"/>
    </row>
    <row r="31" spans="1:20" ht="15.2" customHeight="1" x14ac:dyDescent="0.2">
      <c r="A31" s="265" t="s">
        <v>64</v>
      </c>
      <c r="B31" s="266"/>
      <c r="C31" s="266"/>
      <c r="D31" s="266"/>
      <c r="E31" s="266"/>
      <c r="F31" s="266"/>
      <c r="G31" s="266"/>
      <c r="H31" s="231"/>
      <c r="I31" s="232"/>
      <c r="J31" s="232"/>
      <c r="K31" s="44"/>
      <c r="L31" s="44"/>
      <c r="M31" s="267" t="s">
        <v>89</v>
      </c>
      <c r="N31" s="245"/>
      <c r="O31" s="245"/>
      <c r="P31" s="245"/>
      <c r="Q31" s="245"/>
      <c r="R31" s="245"/>
      <c r="S31" s="267" t="s">
        <v>0</v>
      </c>
      <c r="T31" s="267" t="s">
        <v>7</v>
      </c>
    </row>
    <row r="32" spans="1:20" ht="14.45" customHeight="1" x14ac:dyDescent="0.2">
      <c r="A32" s="266"/>
      <c r="B32" s="266"/>
      <c r="C32" s="266"/>
      <c r="D32" s="266"/>
      <c r="E32" s="266"/>
      <c r="F32" s="266"/>
      <c r="G32" s="266"/>
      <c r="H32" s="216" t="s">
        <v>8</v>
      </c>
      <c r="I32" s="215"/>
      <c r="J32" s="215"/>
      <c r="K32" s="45" t="s">
        <v>61</v>
      </c>
      <c r="L32" s="45" t="s">
        <v>68</v>
      </c>
      <c r="M32" s="267" t="s">
        <v>51</v>
      </c>
      <c r="N32" s="245"/>
      <c r="O32" s="267" t="s">
        <v>34</v>
      </c>
      <c r="P32" s="245"/>
      <c r="Q32" s="245"/>
      <c r="R32" s="47" t="s">
        <v>37</v>
      </c>
      <c r="S32" s="245"/>
      <c r="T32" s="245"/>
    </row>
    <row r="33" spans="1:20" ht="15.2" customHeight="1" x14ac:dyDescent="0.2">
      <c r="A33" s="244" t="s">
        <v>53</v>
      </c>
      <c r="B33" s="245"/>
      <c r="C33" s="245"/>
      <c r="D33" s="245"/>
      <c r="E33" s="245"/>
      <c r="F33" s="245"/>
      <c r="G33" s="245"/>
      <c r="H33" s="240" t="s">
        <v>6</v>
      </c>
      <c r="I33" s="241"/>
      <c r="J33" s="241"/>
      <c r="K33" s="6"/>
      <c r="L33" s="9">
        <v>190</v>
      </c>
      <c r="M33" s="403"/>
      <c r="N33" s="245"/>
      <c r="O33" s="372"/>
      <c r="P33" s="241"/>
      <c r="Q33" s="241"/>
      <c r="R33" s="8"/>
      <c r="S33" s="27">
        <f>IF(((+K33*L33)-O33-R33)&lt;0,0,((+K33*L33)-O33-R33))</f>
        <v>0</v>
      </c>
      <c r="T33" s="7"/>
    </row>
    <row r="34" spans="1:20" ht="15.95" customHeight="1" x14ac:dyDescent="0.2">
      <c r="A34" s="244" t="s">
        <v>84</v>
      </c>
      <c r="B34" s="245"/>
      <c r="C34" s="245"/>
      <c r="D34" s="245"/>
      <c r="E34" s="245"/>
      <c r="F34" s="245"/>
      <c r="G34" s="245"/>
      <c r="H34" s="240" t="s">
        <v>6</v>
      </c>
      <c r="I34" s="241"/>
      <c r="J34" s="241"/>
      <c r="K34" s="6"/>
      <c r="L34" s="9">
        <v>290</v>
      </c>
      <c r="M34" s="403"/>
      <c r="N34" s="245"/>
      <c r="O34" s="372"/>
      <c r="P34" s="241"/>
      <c r="Q34" s="241"/>
      <c r="R34" s="8"/>
      <c r="S34" s="27">
        <f>IF(((+K34*L34)-O34-R34)&lt;0,0,((+K34*L34)-O34-R34))</f>
        <v>0</v>
      </c>
      <c r="T34" s="7"/>
    </row>
    <row r="35" spans="1:20" ht="15.95" customHeight="1" x14ac:dyDescent="0.2">
      <c r="A35" s="244" t="s">
        <v>26</v>
      </c>
      <c r="B35" s="245"/>
      <c r="C35" s="245"/>
      <c r="D35" s="245"/>
      <c r="E35" s="245"/>
      <c r="F35" s="245"/>
      <c r="G35" s="245"/>
      <c r="H35" s="240" t="s">
        <v>6</v>
      </c>
      <c r="I35" s="241"/>
      <c r="J35" s="241"/>
      <c r="K35" s="6"/>
      <c r="L35" s="9">
        <v>480</v>
      </c>
      <c r="M35" s="403"/>
      <c r="N35" s="245"/>
      <c r="O35" s="372"/>
      <c r="P35" s="241"/>
      <c r="Q35" s="241"/>
      <c r="R35" s="8"/>
      <c r="S35" s="27">
        <f>IF(((+K35*L35)-O35-R35)&lt;0,0,((+K35*L35)-O35-R35))</f>
        <v>0</v>
      </c>
      <c r="T35" s="7"/>
    </row>
    <row r="36" spans="1:20" ht="15.95" customHeight="1" x14ac:dyDescent="0.2">
      <c r="A36" s="244" t="s">
        <v>110</v>
      </c>
      <c r="B36" s="245"/>
      <c r="C36" s="245"/>
      <c r="D36" s="245"/>
      <c r="E36" s="245"/>
      <c r="F36" s="245"/>
      <c r="G36" s="245"/>
      <c r="H36" s="240"/>
      <c r="I36" s="241"/>
      <c r="J36" s="241"/>
      <c r="K36" s="6"/>
      <c r="L36" s="8"/>
      <c r="M36" s="372"/>
      <c r="N36" s="241"/>
      <c r="O36" s="372"/>
      <c r="P36" s="241"/>
      <c r="Q36" s="241"/>
      <c r="R36" s="8"/>
      <c r="S36" s="27">
        <f>IF(((+K36*L36)-M36-O36-R36)&lt;0,0,((+K36*L36)-M36-O36-R36))</f>
        <v>0</v>
      </c>
      <c r="T36" s="7"/>
    </row>
    <row r="37" spans="1:20" ht="15.95" customHeight="1" x14ac:dyDescent="0.2">
      <c r="A37" s="244" t="s">
        <v>67</v>
      </c>
      <c r="B37" s="245"/>
      <c r="C37" s="245"/>
      <c r="D37" s="245"/>
      <c r="E37" s="245"/>
      <c r="F37" s="245"/>
      <c r="G37" s="245"/>
      <c r="H37" s="240"/>
      <c r="I37" s="241"/>
      <c r="J37" s="241"/>
      <c r="K37" s="6"/>
      <c r="L37" s="8"/>
      <c r="M37" s="372"/>
      <c r="N37" s="241"/>
      <c r="O37" s="372"/>
      <c r="P37" s="241"/>
      <c r="Q37" s="241"/>
      <c r="R37" s="8"/>
      <c r="S37" s="27">
        <f>IF(((+K37*L37)-M37-O37-R37)&lt;0,0,((+K37*L37)-M37-O37-R37))</f>
        <v>0</v>
      </c>
      <c r="T37" s="7"/>
    </row>
    <row r="38" spans="1:20" ht="14.45" customHeight="1" x14ac:dyDescent="0.2">
      <c r="A38" s="284" t="s">
        <v>114</v>
      </c>
      <c r="B38" s="285"/>
      <c r="C38" s="285"/>
      <c r="D38" s="285"/>
      <c r="E38" s="285"/>
      <c r="F38" s="285"/>
      <c r="G38" s="285"/>
      <c r="H38" s="285"/>
      <c r="I38" s="285"/>
      <c r="J38" s="285"/>
      <c r="K38" s="285"/>
      <c r="L38" s="285"/>
      <c r="M38" s="285"/>
      <c r="N38" s="285"/>
      <c r="O38" s="285"/>
      <c r="P38" s="285"/>
      <c r="Q38" s="285"/>
      <c r="R38" s="285"/>
      <c r="S38" s="285"/>
      <c r="T38" s="285"/>
    </row>
    <row r="39" spans="1:20" ht="13.7" customHeight="1" x14ac:dyDescent="0.2">
      <c r="A39" s="286" t="s">
        <v>86</v>
      </c>
      <c r="B39" s="287"/>
      <c r="C39" s="287"/>
      <c r="D39" s="287"/>
      <c r="E39" s="287"/>
      <c r="F39" s="287"/>
      <c r="G39" s="287"/>
      <c r="H39" s="287"/>
      <c r="I39" s="287"/>
      <c r="J39" s="287"/>
      <c r="K39" s="287"/>
      <c r="L39" s="287"/>
      <c r="M39" s="287"/>
      <c r="N39" s="287"/>
      <c r="O39" s="287"/>
      <c r="P39" s="287"/>
      <c r="Q39" s="287"/>
      <c r="R39" s="287"/>
      <c r="S39" s="287"/>
      <c r="T39" s="287"/>
    </row>
    <row r="40" spans="1:20" ht="13.7" customHeight="1" x14ac:dyDescent="0.2">
      <c r="A40" s="288" t="s">
        <v>92</v>
      </c>
      <c r="B40" s="215"/>
      <c r="C40" s="215"/>
      <c r="D40" s="215"/>
      <c r="E40" s="215"/>
      <c r="F40" s="215"/>
      <c r="G40" s="215"/>
      <c r="H40" s="215"/>
      <c r="I40" s="215"/>
      <c r="J40" s="215"/>
      <c r="K40" s="215"/>
      <c r="L40" s="215"/>
      <c r="M40" s="215"/>
      <c r="N40" s="215"/>
      <c r="O40" s="215"/>
      <c r="P40" s="215"/>
      <c r="Q40" s="215"/>
      <c r="R40" s="215"/>
      <c r="S40" s="215"/>
      <c r="T40" s="215"/>
    </row>
    <row r="41" spans="1:20" ht="8.4499999999999993" customHeight="1" x14ac:dyDescent="0.2">
      <c r="A41" s="225"/>
      <c r="B41" s="226"/>
      <c r="C41" s="226"/>
      <c r="D41" s="226"/>
      <c r="E41" s="226"/>
      <c r="F41" s="226"/>
      <c r="G41" s="226"/>
      <c r="H41" s="226"/>
      <c r="I41" s="226"/>
      <c r="J41" s="226"/>
      <c r="K41" s="226"/>
      <c r="L41" s="226"/>
      <c r="M41" s="226"/>
      <c r="N41" s="226"/>
      <c r="O41" s="226"/>
      <c r="P41" s="226"/>
      <c r="Q41" s="226"/>
      <c r="R41" s="226"/>
      <c r="S41" s="226"/>
      <c r="T41" s="226"/>
    </row>
    <row r="42" spans="1:20" ht="16.7" customHeight="1" x14ac:dyDescent="0.2">
      <c r="A42" s="289" t="s">
        <v>106</v>
      </c>
      <c r="B42" s="290"/>
      <c r="C42" s="290"/>
      <c r="D42" s="290"/>
      <c r="E42" s="290"/>
      <c r="F42" s="290"/>
      <c r="G42" s="290"/>
      <c r="H42" s="290"/>
      <c r="I42" s="290"/>
      <c r="J42" s="290"/>
      <c r="K42" s="290"/>
      <c r="L42" s="290"/>
      <c r="M42" s="290"/>
      <c r="N42" s="290"/>
      <c r="O42" s="290"/>
      <c r="P42" s="290"/>
      <c r="Q42" s="290"/>
      <c r="R42" s="290"/>
      <c r="S42" s="290"/>
      <c r="T42" s="290"/>
    </row>
    <row r="43" spans="1:20" ht="15.95" customHeight="1" x14ac:dyDescent="0.2">
      <c r="A43" s="233" t="s">
        <v>31</v>
      </c>
      <c r="B43" s="232"/>
      <c r="C43" s="232"/>
      <c r="D43" s="232"/>
      <c r="E43" s="232"/>
      <c r="F43" s="232"/>
      <c r="G43" s="232"/>
      <c r="H43" s="232"/>
      <c r="I43" s="232"/>
      <c r="J43" s="232"/>
      <c r="K43" s="232"/>
      <c r="L43" s="232"/>
      <c r="M43" s="231" t="s">
        <v>54</v>
      </c>
      <c r="N43" s="232"/>
      <c r="O43" s="232"/>
      <c r="P43" s="232"/>
      <c r="Q43" s="232"/>
      <c r="R43" s="44" t="s">
        <v>55</v>
      </c>
      <c r="S43" s="44" t="s">
        <v>22</v>
      </c>
      <c r="T43" s="44" t="s">
        <v>5</v>
      </c>
    </row>
    <row r="44" spans="1:20" ht="15.2" customHeight="1" x14ac:dyDescent="0.2">
      <c r="A44" s="299" t="s">
        <v>16</v>
      </c>
      <c r="B44" s="215"/>
      <c r="C44" s="215"/>
      <c r="D44" s="215"/>
      <c r="E44" s="215"/>
      <c r="F44" s="215"/>
      <c r="G44" s="215"/>
      <c r="H44" s="215"/>
      <c r="I44" s="215"/>
      <c r="J44" s="215"/>
      <c r="K44" s="215"/>
      <c r="L44" s="215"/>
      <c r="M44" s="212" t="s">
        <v>17</v>
      </c>
      <c r="N44" s="300"/>
      <c r="O44" s="48" t="s">
        <v>2</v>
      </c>
      <c r="P44" s="374" t="s">
        <v>11</v>
      </c>
      <c r="Q44" s="229"/>
      <c r="R44" s="45" t="s">
        <v>45</v>
      </c>
      <c r="S44" s="45" t="s">
        <v>44</v>
      </c>
      <c r="T44" s="45" t="s">
        <v>58</v>
      </c>
    </row>
    <row r="45" spans="1:20" ht="16.7" customHeight="1" x14ac:dyDescent="0.2">
      <c r="A45" s="240"/>
      <c r="B45" s="241"/>
      <c r="C45" s="241"/>
      <c r="D45" s="241"/>
      <c r="E45" s="241"/>
      <c r="F45" s="241"/>
      <c r="G45" s="241"/>
      <c r="H45" s="241"/>
      <c r="I45" s="241"/>
      <c r="J45" s="241"/>
      <c r="K45" s="241"/>
      <c r="L45" s="241"/>
      <c r="M45" s="295"/>
      <c r="N45" s="296"/>
      <c r="O45" s="19" t="s">
        <v>2</v>
      </c>
      <c r="P45" s="297"/>
      <c r="Q45" s="373"/>
      <c r="R45" s="7"/>
      <c r="S45" s="8"/>
      <c r="T45" s="7"/>
    </row>
    <row r="46" spans="1:20" ht="16.7" customHeight="1" x14ac:dyDescent="0.2">
      <c r="A46" s="240"/>
      <c r="B46" s="241"/>
      <c r="C46" s="241"/>
      <c r="D46" s="241"/>
      <c r="E46" s="241"/>
      <c r="F46" s="241"/>
      <c r="G46" s="241"/>
      <c r="H46" s="241"/>
      <c r="I46" s="241"/>
      <c r="J46" s="241"/>
      <c r="K46" s="241"/>
      <c r="L46" s="241"/>
      <c r="M46" s="295"/>
      <c r="N46" s="296"/>
      <c r="O46" s="19" t="s">
        <v>2</v>
      </c>
      <c r="P46" s="297"/>
      <c r="Q46" s="373"/>
      <c r="R46" s="7"/>
      <c r="S46" s="8"/>
      <c r="T46" s="7"/>
    </row>
    <row r="47" spans="1:20" ht="16.7" customHeight="1" x14ac:dyDescent="0.2">
      <c r="A47" s="240"/>
      <c r="B47" s="241"/>
      <c r="C47" s="241"/>
      <c r="D47" s="241"/>
      <c r="E47" s="241"/>
      <c r="F47" s="241"/>
      <c r="G47" s="241"/>
      <c r="H47" s="241"/>
      <c r="I47" s="241"/>
      <c r="J47" s="241"/>
      <c r="K47" s="241"/>
      <c r="L47" s="241"/>
      <c r="M47" s="295"/>
      <c r="N47" s="296"/>
      <c r="O47" s="19" t="s">
        <v>2</v>
      </c>
      <c r="P47" s="297"/>
      <c r="Q47" s="373"/>
      <c r="R47" s="7"/>
      <c r="S47" s="8"/>
      <c r="T47" s="7"/>
    </row>
    <row r="48" spans="1:20" ht="16.7" customHeight="1" x14ac:dyDescent="0.2">
      <c r="A48" s="240"/>
      <c r="B48" s="241"/>
      <c r="C48" s="241"/>
      <c r="D48" s="241"/>
      <c r="E48" s="241"/>
      <c r="F48" s="241"/>
      <c r="G48" s="241"/>
      <c r="H48" s="241"/>
      <c r="I48" s="241"/>
      <c r="J48" s="241"/>
      <c r="K48" s="241"/>
      <c r="L48" s="241"/>
      <c r="M48" s="295"/>
      <c r="N48" s="296"/>
      <c r="O48" s="19" t="s">
        <v>2</v>
      </c>
      <c r="P48" s="297"/>
      <c r="Q48" s="373"/>
      <c r="R48" s="7"/>
      <c r="S48" s="8"/>
      <c r="T48" s="7"/>
    </row>
    <row r="49" spans="1:20" ht="10.7" customHeight="1" x14ac:dyDescent="0.2">
      <c r="A49" s="225"/>
      <c r="B49" s="226"/>
      <c r="C49" s="226"/>
      <c r="D49" s="226"/>
      <c r="E49" s="226"/>
      <c r="F49" s="226"/>
      <c r="G49" s="226"/>
      <c r="H49" s="226"/>
      <c r="I49" s="226"/>
      <c r="J49" s="226"/>
      <c r="K49" s="226"/>
      <c r="L49" s="226"/>
      <c r="M49" s="226"/>
      <c r="N49" s="226"/>
      <c r="O49" s="226"/>
      <c r="P49" s="226"/>
      <c r="Q49" s="226"/>
      <c r="R49" s="226"/>
      <c r="S49" s="226"/>
      <c r="T49" s="226"/>
    </row>
    <row r="50" spans="1:20" ht="15.95" customHeight="1" x14ac:dyDescent="0.2">
      <c r="A50" s="309" t="s">
        <v>52</v>
      </c>
      <c r="B50" s="310"/>
      <c r="C50" s="310"/>
      <c r="D50" s="310"/>
      <c r="E50" s="310"/>
      <c r="F50" s="310"/>
      <c r="G50" s="310"/>
      <c r="H50" s="310"/>
      <c r="I50" s="310"/>
      <c r="J50" s="310"/>
      <c r="K50" s="20"/>
      <c r="L50" s="49"/>
      <c r="M50" s="267" t="s">
        <v>95</v>
      </c>
      <c r="N50" s="245"/>
      <c r="O50" s="245"/>
      <c r="P50" s="245"/>
      <c r="Q50" s="245"/>
      <c r="R50" s="245"/>
      <c r="S50" s="44" t="s">
        <v>0</v>
      </c>
      <c r="T50" s="44" t="s">
        <v>7</v>
      </c>
    </row>
    <row r="51" spans="1:20" ht="16.7" customHeight="1" x14ac:dyDescent="0.2">
      <c r="A51" s="214" t="s">
        <v>93</v>
      </c>
      <c r="B51" s="215"/>
      <c r="C51" s="215"/>
      <c r="D51" s="216" t="s">
        <v>63</v>
      </c>
      <c r="E51" s="215"/>
      <c r="F51" s="215"/>
      <c r="G51" s="215"/>
      <c r="H51" s="215"/>
      <c r="I51" s="215"/>
      <c r="J51" s="215"/>
      <c r="K51" s="45" t="s">
        <v>61</v>
      </c>
      <c r="L51" s="45" t="s">
        <v>94</v>
      </c>
      <c r="M51" s="267" t="s">
        <v>51</v>
      </c>
      <c r="N51" s="245"/>
      <c r="O51" s="267" t="s">
        <v>34</v>
      </c>
      <c r="P51" s="245"/>
      <c r="Q51" s="245"/>
      <c r="R51" s="47" t="s">
        <v>37</v>
      </c>
      <c r="S51" s="45"/>
      <c r="T51" s="45"/>
    </row>
    <row r="52" spans="1:20" ht="15.95" customHeight="1" x14ac:dyDescent="0.2">
      <c r="A52" s="244" t="s">
        <v>9</v>
      </c>
      <c r="B52" s="245"/>
      <c r="C52" s="245"/>
      <c r="D52" s="7"/>
      <c r="E52" s="46" t="s">
        <v>6</v>
      </c>
      <c r="F52" s="7"/>
      <c r="G52" s="240"/>
      <c r="H52" s="241"/>
      <c r="I52" s="241"/>
      <c r="J52" s="241"/>
      <c r="K52" s="6"/>
      <c r="L52" s="9">
        <v>640</v>
      </c>
      <c r="M52" s="372"/>
      <c r="N52" s="241"/>
      <c r="O52" s="372"/>
      <c r="P52" s="241"/>
      <c r="Q52" s="241"/>
      <c r="R52" s="8"/>
      <c r="S52" s="27">
        <f>IF(((K52*L52)-M52-O52-R52)&lt;0,0,((K52*L52)-M52-O52-R52))</f>
        <v>0</v>
      </c>
      <c r="T52" s="7"/>
    </row>
    <row r="53" spans="1:20" ht="17.45" customHeight="1" x14ac:dyDescent="0.2">
      <c r="A53" s="244" t="s">
        <v>46</v>
      </c>
      <c r="B53" s="245"/>
      <c r="C53" s="245"/>
      <c r="D53" s="7"/>
      <c r="E53" s="46" t="s">
        <v>6</v>
      </c>
      <c r="F53" s="7"/>
      <c r="G53" s="240"/>
      <c r="H53" s="241"/>
      <c r="I53" s="241"/>
      <c r="J53" s="241"/>
      <c r="K53" s="6"/>
      <c r="L53" s="8"/>
      <c r="M53" s="372"/>
      <c r="N53" s="241"/>
      <c r="O53" s="372"/>
      <c r="P53" s="241"/>
      <c r="Q53" s="241"/>
      <c r="R53" s="8"/>
      <c r="S53" s="27">
        <f>IF(((K53*L53)-M53-O53-R53)&lt;0,0,((K53*L53)-M53-O53-R53))</f>
        <v>0</v>
      </c>
      <c r="T53" s="7"/>
    </row>
    <row r="54" spans="1:20" ht="15.95" customHeight="1" x14ac:dyDescent="0.2">
      <c r="A54" s="244" t="s">
        <v>57</v>
      </c>
      <c r="B54" s="245"/>
      <c r="C54" s="245"/>
      <c r="D54" s="7"/>
      <c r="E54" s="46" t="s">
        <v>6</v>
      </c>
      <c r="F54" s="7"/>
      <c r="G54" s="240"/>
      <c r="H54" s="241"/>
      <c r="I54" s="241"/>
      <c r="J54" s="241"/>
      <c r="K54" s="6"/>
      <c r="L54" s="8"/>
      <c r="M54" s="372"/>
      <c r="N54" s="241"/>
      <c r="O54" s="372"/>
      <c r="P54" s="241"/>
      <c r="Q54" s="241"/>
      <c r="R54" s="8"/>
      <c r="S54" s="27">
        <f>IF(((K54*L54)-M54-O54-R54)&lt;0,0,((K54*L54)-M54-O54-R54))</f>
        <v>0</v>
      </c>
      <c r="T54" s="7"/>
    </row>
    <row r="55" spans="1:20" ht="15.95" customHeight="1" x14ac:dyDescent="0.2">
      <c r="A55" s="240"/>
      <c r="B55" s="241"/>
      <c r="C55" s="241"/>
      <c r="D55" s="7"/>
      <c r="E55" s="46" t="s">
        <v>6</v>
      </c>
      <c r="F55" s="7"/>
      <c r="G55" s="240"/>
      <c r="H55" s="241"/>
      <c r="I55" s="241"/>
      <c r="J55" s="241"/>
      <c r="K55" s="6"/>
      <c r="L55" s="8"/>
      <c r="M55" s="372"/>
      <c r="N55" s="241"/>
      <c r="O55" s="372"/>
      <c r="P55" s="241"/>
      <c r="Q55" s="241"/>
      <c r="R55" s="8"/>
      <c r="S55" s="27">
        <f>IF(((K55*L55)-M55-O55-R55)&lt;0,0,((K55*L55)-M55-O55-R55))</f>
        <v>0</v>
      </c>
      <c r="T55" s="7"/>
    </row>
    <row r="56" spans="1:20" ht="14.45" customHeight="1" x14ac:dyDescent="0.2">
      <c r="A56" s="284" t="s">
        <v>96</v>
      </c>
      <c r="B56" s="285"/>
      <c r="C56" s="285"/>
      <c r="D56" s="285"/>
      <c r="E56" s="285"/>
      <c r="F56" s="285"/>
      <c r="G56" s="285"/>
      <c r="H56" s="285"/>
      <c r="I56" s="285"/>
      <c r="J56" s="285"/>
      <c r="K56" s="285"/>
      <c r="L56" s="285"/>
      <c r="M56" s="285"/>
      <c r="N56" s="285"/>
      <c r="O56" s="285"/>
      <c r="P56" s="285"/>
      <c r="Q56" s="285"/>
      <c r="R56" s="285"/>
      <c r="S56" s="285"/>
      <c r="T56" s="285"/>
    </row>
    <row r="57" spans="1:20" ht="13.7" customHeight="1" x14ac:dyDescent="0.2">
      <c r="A57" s="286" t="s">
        <v>97</v>
      </c>
      <c r="B57" s="287"/>
      <c r="C57" s="287"/>
      <c r="D57" s="287"/>
      <c r="E57" s="287"/>
      <c r="F57" s="287"/>
      <c r="G57" s="287"/>
      <c r="H57" s="287"/>
      <c r="I57" s="287"/>
      <c r="J57" s="287"/>
      <c r="K57" s="287"/>
      <c r="L57" s="287"/>
      <c r="M57" s="287"/>
      <c r="N57" s="287"/>
      <c r="O57" s="287"/>
      <c r="P57" s="287"/>
      <c r="Q57" s="287"/>
      <c r="R57" s="287"/>
      <c r="S57" s="287"/>
      <c r="T57" s="287"/>
    </row>
    <row r="58" spans="1:20" ht="13.7" customHeight="1" x14ac:dyDescent="0.2">
      <c r="A58" s="286" t="s">
        <v>113</v>
      </c>
      <c r="B58" s="287"/>
      <c r="C58" s="287"/>
      <c r="D58" s="287"/>
      <c r="E58" s="287"/>
      <c r="F58" s="287"/>
      <c r="G58" s="287"/>
      <c r="H58" s="287"/>
      <c r="I58" s="287"/>
      <c r="J58" s="287"/>
      <c r="K58" s="287"/>
      <c r="L58" s="287"/>
      <c r="M58" s="287"/>
      <c r="N58" s="287"/>
      <c r="O58" s="287"/>
      <c r="P58" s="287"/>
      <c r="Q58" s="287"/>
      <c r="R58" s="287"/>
      <c r="S58" s="287"/>
      <c r="T58" s="287"/>
    </row>
    <row r="59" spans="1:20" ht="14.45" customHeight="1" x14ac:dyDescent="0.2">
      <c r="A59" s="288" t="s">
        <v>87</v>
      </c>
      <c r="B59" s="215"/>
      <c r="C59" s="215"/>
      <c r="D59" s="215"/>
      <c r="E59" s="215"/>
      <c r="F59" s="215"/>
      <c r="G59" s="215"/>
      <c r="H59" s="215"/>
      <c r="I59" s="215"/>
      <c r="J59" s="215"/>
      <c r="K59" s="215"/>
      <c r="L59" s="215"/>
      <c r="M59" s="215"/>
      <c r="N59" s="215"/>
      <c r="O59" s="215"/>
      <c r="P59" s="215"/>
      <c r="Q59" s="215"/>
      <c r="R59" s="215"/>
      <c r="S59" s="215"/>
      <c r="T59" s="215"/>
    </row>
    <row r="60" spans="1:20" ht="10.7" customHeight="1" x14ac:dyDescent="0.2">
      <c r="A60" s="225"/>
      <c r="B60" s="226"/>
      <c r="C60" s="226"/>
      <c r="D60" s="226"/>
      <c r="E60" s="226"/>
      <c r="F60" s="226"/>
      <c r="G60" s="226"/>
      <c r="H60" s="226"/>
      <c r="I60" s="226"/>
      <c r="J60" s="226"/>
      <c r="K60" s="226"/>
      <c r="L60" s="226"/>
      <c r="M60" s="226"/>
      <c r="N60" s="226"/>
      <c r="O60" s="226"/>
      <c r="P60" s="226"/>
      <c r="Q60" s="226"/>
      <c r="R60" s="226"/>
      <c r="S60" s="226"/>
      <c r="T60" s="226"/>
    </row>
    <row r="61" spans="1:20" ht="15.95" customHeight="1" x14ac:dyDescent="0.2">
      <c r="A61" s="309" t="s">
        <v>83</v>
      </c>
      <c r="B61" s="310"/>
      <c r="C61" s="310"/>
      <c r="D61" s="310"/>
      <c r="E61" s="310"/>
      <c r="F61" s="310"/>
      <c r="G61" s="310"/>
      <c r="H61" s="310"/>
      <c r="I61" s="310"/>
      <c r="J61" s="310"/>
      <c r="K61" s="310"/>
      <c r="L61" s="269" t="s">
        <v>8</v>
      </c>
      <c r="M61" s="245"/>
      <c r="N61" s="245"/>
      <c r="O61" s="267" t="s">
        <v>61</v>
      </c>
      <c r="P61" s="245"/>
      <c r="Q61" s="245"/>
      <c r="R61" s="47" t="s">
        <v>68</v>
      </c>
      <c r="S61" s="47" t="s">
        <v>0</v>
      </c>
      <c r="T61" s="47" t="s">
        <v>7</v>
      </c>
    </row>
    <row r="62" spans="1:20" ht="16.7" customHeight="1" x14ac:dyDescent="0.2">
      <c r="A62" s="288" t="s">
        <v>81</v>
      </c>
      <c r="B62" s="215"/>
      <c r="C62" s="215"/>
      <c r="D62" s="215"/>
      <c r="E62" s="215"/>
      <c r="F62" s="215"/>
      <c r="G62" s="215"/>
      <c r="H62" s="215"/>
      <c r="I62" s="215"/>
      <c r="J62" s="215"/>
      <c r="K62" s="215"/>
      <c r="L62" s="244" t="s">
        <v>6</v>
      </c>
      <c r="M62" s="245"/>
      <c r="N62" s="245"/>
      <c r="O62" s="242"/>
      <c r="P62" s="241"/>
      <c r="Q62" s="241"/>
      <c r="R62" s="9">
        <v>75</v>
      </c>
      <c r="S62" s="27">
        <f>+O62*R62</f>
        <v>0</v>
      </c>
      <c r="T62" s="7"/>
    </row>
    <row r="63" spans="1:20" ht="15.2" customHeight="1" x14ac:dyDescent="0.2">
      <c r="A63" s="245"/>
      <c r="B63" s="245"/>
      <c r="C63" s="245"/>
      <c r="D63" s="245"/>
      <c r="E63" s="245"/>
      <c r="F63" s="245"/>
      <c r="G63" s="245"/>
      <c r="H63" s="245"/>
      <c r="I63" s="245"/>
      <c r="J63" s="245"/>
      <c r="K63" s="245"/>
      <c r="L63" s="244" t="s">
        <v>71</v>
      </c>
      <c r="M63" s="245"/>
      <c r="N63" s="245"/>
      <c r="O63" s="242"/>
      <c r="P63" s="241"/>
      <c r="Q63" s="241"/>
      <c r="R63" s="9">
        <v>90</v>
      </c>
      <c r="S63" s="27">
        <f>+O63*R63</f>
        <v>0</v>
      </c>
      <c r="T63" s="7"/>
    </row>
    <row r="64" spans="1:20" ht="12.95" customHeight="1" x14ac:dyDescent="0.2">
      <c r="A64" s="225"/>
      <c r="B64" s="226"/>
      <c r="C64" s="226"/>
      <c r="D64" s="226"/>
      <c r="E64" s="226"/>
      <c r="F64" s="226"/>
      <c r="G64" s="226"/>
      <c r="H64" s="226"/>
      <c r="I64" s="226"/>
      <c r="J64" s="226"/>
      <c r="K64" s="226"/>
      <c r="L64" s="226"/>
      <c r="M64" s="226"/>
      <c r="N64" s="226"/>
      <c r="O64" s="226"/>
      <c r="P64" s="226"/>
      <c r="Q64" s="226"/>
      <c r="R64" s="226"/>
      <c r="S64" s="226"/>
      <c r="T64" s="226"/>
    </row>
    <row r="65" spans="1:20" ht="16.7" customHeight="1" x14ac:dyDescent="0.2">
      <c r="A65" s="309" t="s">
        <v>3</v>
      </c>
      <c r="B65" s="310"/>
      <c r="C65" s="310"/>
      <c r="D65" s="310"/>
      <c r="E65" s="310"/>
      <c r="F65" s="310"/>
      <c r="G65" s="310"/>
      <c r="H65" s="310"/>
      <c r="I65" s="310"/>
      <c r="J65" s="310"/>
      <c r="K65" s="310"/>
      <c r="L65" s="269" t="s">
        <v>99</v>
      </c>
      <c r="M65" s="245"/>
      <c r="N65" s="245"/>
      <c r="O65" s="267" t="s">
        <v>61</v>
      </c>
      <c r="P65" s="245"/>
      <c r="Q65" s="245"/>
      <c r="R65" s="47" t="s">
        <v>68</v>
      </c>
      <c r="S65" s="47" t="s">
        <v>0</v>
      </c>
      <c r="T65" s="47" t="s">
        <v>7</v>
      </c>
    </row>
    <row r="66" spans="1:20" ht="16.7" customHeight="1" x14ac:dyDescent="0.2">
      <c r="A66" s="299" t="s">
        <v>10</v>
      </c>
      <c r="B66" s="215"/>
      <c r="C66" s="215"/>
      <c r="D66" s="215"/>
      <c r="E66" s="215"/>
      <c r="F66" s="215"/>
      <c r="G66" s="215"/>
      <c r="H66" s="215"/>
      <c r="I66" s="215"/>
      <c r="J66" s="215"/>
      <c r="K66" s="215"/>
      <c r="L66" s="244" t="s">
        <v>6</v>
      </c>
      <c r="M66" s="245"/>
      <c r="N66" s="245"/>
      <c r="O66" s="389"/>
      <c r="P66" s="313"/>
      <c r="Q66" s="313"/>
      <c r="R66" s="9">
        <v>400</v>
      </c>
      <c r="S66" s="27">
        <f>+O66*R66</f>
        <v>0</v>
      </c>
      <c r="T66" s="7"/>
    </row>
    <row r="67" spans="1:20" ht="14.45" customHeight="1" x14ac:dyDescent="0.2">
      <c r="A67" s="286" t="s">
        <v>100</v>
      </c>
      <c r="B67" s="287"/>
      <c r="C67" s="287"/>
      <c r="D67" s="287"/>
      <c r="E67" s="287"/>
      <c r="F67" s="287"/>
      <c r="G67" s="287"/>
      <c r="H67" s="287"/>
      <c r="I67" s="287"/>
      <c r="J67" s="287"/>
      <c r="K67" s="287"/>
      <c r="L67" s="287"/>
      <c r="M67" s="287"/>
      <c r="N67" s="287"/>
      <c r="O67" s="287"/>
      <c r="P67" s="287"/>
      <c r="Q67" s="287"/>
      <c r="R67" s="287"/>
      <c r="S67" s="287"/>
      <c r="T67" s="287"/>
    </row>
    <row r="68" spans="1:20" ht="14.45" customHeight="1" x14ac:dyDescent="0.2">
      <c r="A68" s="288" t="s">
        <v>20</v>
      </c>
      <c r="B68" s="215"/>
      <c r="C68" s="215"/>
      <c r="D68" s="215"/>
      <c r="E68" s="215"/>
      <c r="F68" s="215"/>
      <c r="G68" s="215"/>
      <c r="H68" s="215"/>
      <c r="I68" s="215"/>
      <c r="J68" s="215"/>
      <c r="K68" s="215"/>
      <c r="L68" s="215"/>
      <c r="M68" s="215"/>
      <c r="N68" s="215"/>
      <c r="O68" s="215"/>
      <c r="P68" s="215"/>
      <c r="Q68" s="215"/>
      <c r="R68" s="215"/>
      <c r="S68" s="215"/>
      <c r="T68" s="215"/>
    </row>
    <row r="69" spans="1:20" ht="12.2" customHeight="1" x14ac:dyDescent="0.2">
      <c r="A69" s="390"/>
      <c r="B69" s="226"/>
      <c r="C69" s="226"/>
      <c r="D69" s="226"/>
      <c r="E69" s="226"/>
      <c r="F69" s="226"/>
      <c r="G69" s="226"/>
      <c r="H69" s="226"/>
      <c r="I69" s="226"/>
      <c r="J69" s="226"/>
      <c r="K69" s="226"/>
      <c r="L69" s="226"/>
      <c r="M69" s="226"/>
      <c r="N69" s="226"/>
      <c r="O69" s="226"/>
      <c r="P69" s="226"/>
      <c r="Q69" s="226"/>
      <c r="R69" s="226"/>
      <c r="S69" s="226"/>
      <c r="T69" s="226"/>
    </row>
    <row r="70" spans="1:20" ht="15.2" customHeight="1" x14ac:dyDescent="0.2">
      <c r="A70" s="309" t="s">
        <v>49</v>
      </c>
      <c r="B70" s="310"/>
      <c r="C70" s="310"/>
      <c r="D70" s="310"/>
      <c r="E70" s="310"/>
      <c r="F70" s="310"/>
      <c r="G70" s="310"/>
      <c r="H70" s="310"/>
      <c r="I70" s="310"/>
      <c r="J70" s="310"/>
      <c r="K70" s="310"/>
      <c r="L70" s="310"/>
      <c r="M70" s="310"/>
      <c r="N70" s="310"/>
      <c r="O70" s="310"/>
      <c r="P70" s="310"/>
      <c r="Q70" s="310"/>
      <c r="R70" s="22" t="s">
        <v>47</v>
      </c>
      <c r="S70" s="44" t="s">
        <v>22</v>
      </c>
      <c r="T70" s="44" t="s">
        <v>5</v>
      </c>
    </row>
    <row r="71" spans="1:20" ht="15.95" customHeight="1" x14ac:dyDescent="0.2">
      <c r="A71" s="375" t="s">
        <v>76</v>
      </c>
      <c r="B71" s="215"/>
      <c r="C71" s="215"/>
      <c r="D71" s="215"/>
      <c r="E71" s="215"/>
      <c r="F71" s="215"/>
      <c r="G71" s="215"/>
      <c r="H71" s="215"/>
      <c r="I71" s="215"/>
      <c r="J71" s="215"/>
      <c r="K71" s="215"/>
      <c r="L71" s="215"/>
      <c r="M71" s="215"/>
      <c r="N71" s="215"/>
      <c r="O71" s="215"/>
      <c r="P71" s="215"/>
      <c r="Q71" s="215"/>
      <c r="R71" s="45" t="s">
        <v>45</v>
      </c>
      <c r="S71" s="45" t="s">
        <v>44</v>
      </c>
      <c r="T71" s="45" t="s">
        <v>58</v>
      </c>
    </row>
    <row r="72" spans="1:20" ht="16.7" customHeight="1" x14ac:dyDescent="0.2">
      <c r="A72" s="240"/>
      <c r="B72" s="241"/>
      <c r="C72" s="241"/>
      <c r="D72" s="241"/>
      <c r="E72" s="241"/>
      <c r="F72" s="241"/>
      <c r="G72" s="241"/>
      <c r="H72" s="241"/>
      <c r="I72" s="241"/>
      <c r="J72" s="241"/>
      <c r="K72" s="241"/>
      <c r="L72" s="241"/>
      <c r="M72" s="241"/>
      <c r="N72" s="241"/>
      <c r="O72" s="241"/>
      <c r="P72" s="241"/>
      <c r="Q72" s="241"/>
      <c r="R72" s="7"/>
      <c r="S72" s="8"/>
      <c r="T72" s="7"/>
    </row>
    <row r="73" spans="1:20" ht="16.7" customHeight="1" x14ac:dyDescent="0.2">
      <c r="A73" s="240"/>
      <c r="B73" s="241"/>
      <c r="C73" s="241"/>
      <c r="D73" s="241"/>
      <c r="E73" s="241"/>
      <c r="F73" s="241"/>
      <c r="G73" s="241"/>
      <c r="H73" s="241"/>
      <c r="I73" s="241"/>
      <c r="J73" s="241"/>
      <c r="K73" s="241"/>
      <c r="L73" s="241"/>
      <c r="M73" s="241"/>
      <c r="N73" s="241"/>
      <c r="O73" s="241"/>
      <c r="P73" s="241"/>
      <c r="Q73" s="241"/>
      <c r="R73" s="7"/>
      <c r="S73" s="8"/>
      <c r="T73" s="7"/>
    </row>
    <row r="74" spans="1:20" ht="16.7" customHeight="1" x14ac:dyDescent="0.2">
      <c r="A74" s="240"/>
      <c r="B74" s="241"/>
      <c r="C74" s="241"/>
      <c r="D74" s="241"/>
      <c r="E74" s="241"/>
      <c r="F74" s="241"/>
      <c r="G74" s="241"/>
      <c r="H74" s="241"/>
      <c r="I74" s="241"/>
      <c r="J74" s="241"/>
      <c r="K74" s="241"/>
      <c r="L74" s="241"/>
      <c r="M74" s="241"/>
      <c r="N74" s="241"/>
      <c r="O74" s="241"/>
      <c r="P74" s="241"/>
      <c r="Q74" s="241"/>
      <c r="R74" s="7"/>
      <c r="S74" s="8"/>
      <c r="T74" s="7"/>
    </row>
    <row r="75" spans="1:20" ht="16.7" customHeight="1" x14ac:dyDescent="0.2">
      <c r="A75" s="240"/>
      <c r="B75" s="241"/>
      <c r="C75" s="241"/>
      <c r="D75" s="241"/>
      <c r="E75" s="241"/>
      <c r="F75" s="241"/>
      <c r="G75" s="241"/>
      <c r="H75" s="241"/>
      <c r="I75" s="241"/>
      <c r="J75" s="241"/>
      <c r="K75" s="241"/>
      <c r="L75" s="241"/>
      <c r="M75" s="241"/>
      <c r="N75" s="241"/>
      <c r="O75" s="241"/>
      <c r="P75" s="241"/>
      <c r="Q75" s="241"/>
      <c r="R75" s="7"/>
      <c r="S75" s="8"/>
      <c r="T75" s="7"/>
    </row>
    <row r="76" spans="1:20" ht="9.1999999999999993" customHeight="1" x14ac:dyDescent="0.2">
      <c r="A76" s="333"/>
      <c r="B76" s="246"/>
      <c r="C76" s="246"/>
      <c r="D76" s="246"/>
      <c r="E76" s="246"/>
      <c r="F76" s="246"/>
      <c r="G76" s="246"/>
      <c r="H76" s="246"/>
      <c r="I76" s="246"/>
      <c r="J76" s="246"/>
      <c r="K76" s="246"/>
      <c r="L76" s="246"/>
      <c r="M76" s="246"/>
      <c r="N76" s="246"/>
      <c r="O76" s="246"/>
      <c r="P76" s="246"/>
      <c r="Q76" s="246"/>
      <c r="R76" s="246"/>
      <c r="S76" s="246"/>
      <c r="T76" s="246"/>
    </row>
    <row r="77" spans="1:20" ht="18.2" customHeight="1" x14ac:dyDescent="0.2">
      <c r="A77" s="184" t="s">
        <v>30</v>
      </c>
      <c r="B77" s="245"/>
      <c r="C77" s="245"/>
      <c r="D77" s="245"/>
      <c r="E77" s="245"/>
      <c r="F77" s="245"/>
      <c r="G77" s="245"/>
      <c r="H77" s="245"/>
      <c r="I77" s="245"/>
      <c r="J77" s="245"/>
      <c r="K77" s="245"/>
      <c r="L77" s="245"/>
      <c r="M77" s="245"/>
      <c r="N77" s="245"/>
      <c r="O77" s="245"/>
      <c r="P77" s="245"/>
      <c r="Q77" s="245"/>
      <c r="R77" s="245"/>
      <c r="S77" s="29">
        <f>+S21+SUM(S25:S28)+SUM(S33:S37)+SUM(S52:S55)+SUM(S62:S63)+S66+SUM(S45:S48)+SUM(S72:S75)</f>
        <v>0</v>
      </c>
      <c r="T77" s="46"/>
    </row>
    <row r="78" spans="1:20" ht="15.95" customHeight="1" x14ac:dyDescent="0.2">
      <c r="A78" s="244" t="s">
        <v>69</v>
      </c>
      <c r="B78" s="245"/>
      <c r="C78" s="245"/>
      <c r="D78" s="245"/>
      <c r="E78" s="245"/>
      <c r="F78" s="240"/>
      <c r="G78" s="241"/>
      <c r="H78" s="241"/>
      <c r="I78" s="241"/>
      <c r="J78" s="241"/>
      <c r="K78" s="241"/>
      <c r="L78" s="241"/>
      <c r="M78" s="241"/>
      <c r="N78" s="241"/>
      <c r="O78" s="241"/>
      <c r="P78" s="241"/>
      <c r="Q78" s="241"/>
      <c r="R78" s="241"/>
      <c r="S78" s="8"/>
      <c r="T78" s="7"/>
    </row>
    <row r="79" spans="1:20" ht="16.7" customHeight="1" x14ac:dyDescent="0.2">
      <c r="A79" s="244" t="s">
        <v>43</v>
      </c>
      <c r="B79" s="245"/>
      <c r="C79" s="245"/>
      <c r="D79" s="245"/>
      <c r="E79" s="245"/>
      <c r="F79" s="240"/>
      <c r="G79" s="241"/>
      <c r="H79" s="241"/>
      <c r="I79" s="241"/>
      <c r="J79" s="241"/>
      <c r="K79" s="241"/>
      <c r="L79" s="241"/>
      <c r="M79" s="241"/>
      <c r="N79" s="241"/>
      <c r="O79" s="241"/>
      <c r="P79" s="241"/>
      <c r="Q79" s="241"/>
      <c r="R79" s="241"/>
      <c r="S79" s="8"/>
      <c r="T79" s="7"/>
    </row>
    <row r="80" spans="1:20" ht="17.45" customHeight="1" x14ac:dyDescent="0.2">
      <c r="A80" s="326" t="s">
        <v>19</v>
      </c>
      <c r="B80" s="245"/>
      <c r="C80" s="245"/>
      <c r="D80" s="245"/>
      <c r="E80" s="245"/>
      <c r="F80" s="245"/>
      <c r="G80" s="245"/>
      <c r="H80" s="245"/>
      <c r="I80" s="245"/>
      <c r="J80" s="245"/>
      <c r="K80" s="245"/>
      <c r="L80" s="245"/>
      <c r="M80" s="245"/>
      <c r="N80" s="245"/>
      <c r="O80" s="245"/>
      <c r="P80" s="245"/>
      <c r="Q80" s="245"/>
      <c r="R80" s="245"/>
      <c r="S80" s="28">
        <f>+S77-SUM(S78:S79)</f>
        <v>0</v>
      </c>
      <c r="T80" s="46"/>
    </row>
    <row r="81" spans="1:20" ht="10.7" customHeight="1" x14ac:dyDescent="0.2">
      <c r="A81" s="333"/>
      <c r="B81" s="246"/>
      <c r="C81" s="246"/>
      <c r="D81" s="246"/>
      <c r="E81" s="246"/>
      <c r="F81" s="246"/>
      <c r="G81" s="246"/>
      <c r="H81" s="246"/>
      <c r="I81" s="246"/>
      <c r="J81" s="246"/>
      <c r="K81" s="246"/>
      <c r="L81" s="246"/>
      <c r="M81" s="246"/>
      <c r="N81" s="246"/>
      <c r="O81" s="246"/>
      <c r="P81" s="246"/>
      <c r="Q81" s="246"/>
      <c r="R81" s="246"/>
      <c r="S81" s="246"/>
      <c r="T81" s="246"/>
    </row>
    <row r="82" spans="1:20" ht="16.7" customHeight="1" x14ac:dyDescent="0.2">
      <c r="A82" s="10"/>
      <c r="B82" s="392" t="s">
        <v>35</v>
      </c>
      <c r="C82" s="393"/>
      <c r="D82" s="393"/>
      <c r="E82" s="393"/>
      <c r="F82" s="393"/>
      <c r="G82" s="393"/>
      <c r="H82" s="393"/>
      <c r="I82" s="393"/>
      <c r="J82" s="393"/>
      <c r="K82" s="393"/>
      <c r="L82" s="393"/>
      <c r="M82" s="23"/>
      <c r="N82" s="10"/>
      <c r="O82" s="286" t="s">
        <v>75</v>
      </c>
      <c r="P82" s="287"/>
      <c r="Q82" s="287"/>
      <c r="R82" s="287"/>
      <c r="S82" s="287"/>
      <c r="T82" s="287"/>
    </row>
    <row r="83" spans="1:20" ht="16.7" customHeight="1" x14ac:dyDescent="0.2">
      <c r="A83" s="10"/>
      <c r="B83" s="286" t="s">
        <v>42</v>
      </c>
      <c r="C83" s="287"/>
      <c r="D83" s="10"/>
      <c r="E83" s="392" t="s">
        <v>12</v>
      </c>
      <c r="F83" s="393"/>
      <c r="G83" s="393"/>
      <c r="H83" s="394"/>
      <c r="I83" s="395"/>
      <c r="J83" s="395"/>
      <c r="K83" s="395"/>
      <c r="L83" s="395"/>
      <c r="M83" s="23"/>
      <c r="N83" s="10"/>
      <c r="O83" s="286" t="s">
        <v>50</v>
      </c>
      <c r="P83" s="287"/>
      <c r="Q83" s="287"/>
      <c r="R83" s="287"/>
      <c r="S83" s="287"/>
      <c r="T83" s="287"/>
    </row>
    <row r="84" spans="1:20" ht="9.9499999999999993" customHeight="1" x14ac:dyDescent="0.2">
      <c r="A84" s="333"/>
      <c r="B84" s="246"/>
      <c r="C84" s="246"/>
      <c r="D84" s="246"/>
      <c r="E84" s="246"/>
      <c r="F84" s="246"/>
      <c r="G84" s="246"/>
      <c r="H84" s="246"/>
      <c r="I84" s="246"/>
      <c r="J84" s="246"/>
      <c r="K84" s="246"/>
      <c r="L84" s="246"/>
      <c r="M84" s="246"/>
      <c r="N84" s="246"/>
      <c r="O84" s="246"/>
      <c r="P84" s="246"/>
      <c r="Q84" s="246"/>
      <c r="R84" s="246"/>
      <c r="S84" s="246"/>
      <c r="T84" s="246"/>
    </row>
    <row r="85" spans="1:20" ht="15.95" customHeight="1" x14ac:dyDescent="0.2">
      <c r="A85" s="377" t="s">
        <v>33</v>
      </c>
      <c r="B85" s="232"/>
      <c r="C85" s="232"/>
      <c r="D85" s="232"/>
      <c r="E85" s="377" t="s">
        <v>56</v>
      </c>
      <c r="F85" s="232"/>
      <c r="G85" s="232"/>
      <c r="H85" s="232"/>
      <c r="I85" s="232"/>
      <c r="J85" s="232"/>
      <c r="K85" s="232"/>
      <c r="L85" s="377" t="s">
        <v>25</v>
      </c>
      <c r="M85" s="232"/>
      <c r="N85" s="232"/>
      <c r="O85" s="232"/>
      <c r="P85" s="232"/>
      <c r="Q85" s="232"/>
      <c r="R85" s="232"/>
      <c r="S85" s="232"/>
      <c r="T85" s="232"/>
    </row>
    <row r="86" spans="1:20" ht="33.200000000000003" customHeight="1" x14ac:dyDescent="0.2">
      <c r="A86" s="355"/>
      <c r="B86" s="355"/>
      <c r="C86" s="355"/>
      <c r="D86" s="355"/>
      <c r="E86" s="355"/>
      <c r="F86" s="355"/>
      <c r="G86" s="355"/>
      <c r="H86" s="355"/>
      <c r="I86" s="355"/>
      <c r="J86" s="355"/>
      <c r="K86" s="355"/>
      <c r="L86" s="355"/>
      <c r="M86" s="355"/>
      <c r="N86" s="355"/>
      <c r="O86" s="355"/>
      <c r="P86" s="355"/>
      <c r="Q86" s="355"/>
      <c r="R86" s="355"/>
      <c r="S86" s="355"/>
      <c r="T86" s="355"/>
    </row>
    <row r="87" spans="1:20" ht="12.95" customHeight="1" x14ac:dyDescent="0.2">
      <c r="A87" s="376"/>
      <c r="B87" s="226"/>
      <c r="C87" s="226"/>
      <c r="D87" s="226"/>
      <c r="E87" s="226"/>
      <c r="F87" s="226"/>
      <c r="G87" s="226"/>
      <c r="H87" s="226"/>
      <c r="I87" s="226"/>
      <c r="J87" s="226"/>
      <c r="K87" s="226"/>
      <c r="L87" s="226"/>
      <c r="M87" s="226"/>
      <c r="N87" s="226"/>
      <c r="O87" s="226"/>
      <c r="P87" s="226"/>
      <c r="Q87" s="226"/>
      <c r="R87" s="226"/>
      <c r="S87" s="226"/>
      <c r="T87" s="226"/>
    </row>
  </sheetData>
  <sheetProtection formatCells="0" formatColumns="0" formatRows="0" insertColumns="0" insertRows="0" insertHyperlinks="0" deleteColumns="0" deleteRows="0" sort="0" autoFilter="0" pivotTables="0"/>
  <mergeCells count="244">
    <mergeCell ref="A86:D86"/>
    <mergeCell ref="E86:K86"/>
    <mergeCell ref="L86:T86"/>
    <mergeCell ref="A87:T87"/>
    <mergeCell ref="B83:C83"/>
    <mergeCell ref="E83:G83"/>
    <mergeCell ref="H83:L83"/>
    <mergeCell ref="O83:T83"/>
    <mergeCell ref="A84:T84"/>
    <mergeCell ref="A85:D85"/>
    <mergeCell ref="E85:K85"/>
    <mergeCell ref="L85:T85"/>
    <mergeCell ref="A79:E79"/>
    <mergeCell ref="F79:R79"/>
    <mergeCell ref="A80:R80"/>
    <mergeCell ref="A81:T81"/>
    <mergeCell ref="B82:L82"/>
    <mergeCell ref="O82:T82"/>
    <mergeCell ref="A73:Q73"/>
    <mergeCell ref="A74:Q74"/>
    <mergeCell ref="A75:Q75"/>
    <mergeCell ref="A76:T76"/>
    <mergeCell ref="A77:R77"/>
    <mergeCell ref="A78:E78"/>
    <mergeCell ref="F78:R78"/>
    <mergeCell ref="A67:T67"/>
    <mergeCell ref="A68:T68"/>
    <mergeCell ref="A69:T69"/>
    <mergeCell ref="A70:Q70"/>
    <mergeCell ref="A71:Q71"/>
    <mergeCell ref="A72:Q72"/>
    <mergeCell ref="A65:K65"/>
    <mergeCell ref="L65:N65"/>
    <mergeCell ref="O65:Q65"/>
    <mergeCell ref="A66:K66"/>
    <mergeCell ref="L66:N66"/>
    <mergeCell ref="O66:Q66"/>
    <mergeCell ref="A62:K63"/>
    <mergeCell ref="L62:N62"/>
    <mergeCell ref="O62:Q62"/>
    <mergeCell ref="L63:N63"/>
    <mergeCell ref="O63:Q63"/>
    <mergeCell ref="A64:T64"/>
    <mergeCell ref="A58:T58"/>
    <mergeCell ref="A59:T59"/>
    <mergeCell ref="A60:T60"/>
    <mergeCell ref="A61:K61"/>
    <mergeCell ref="L61:N61"/>
    <mergeCell ref="O61:Q61"/>
    <mergeCell ref="A55:C55"/>
    <mergeCell ref="G55:J55"/>
    <mergeCell ref="M55:N55"/>
    <mergeCell ref="O55:Q55"/>
    <mergeCell ref="A56:T56"/>
    <mergeCell ref="A57:T57"/>
    <mergeCell ref="A53:C53"/>
    <mergeCell ref="G53:J53"/>
    <mergeCell ref="M53:N53"/>
    <mergeCell ref="O53:Q53"/>
    <mergeCell ref="A54:C54"/>
    <mergeCell ref="G54:J54"/>
    <mergeCell ref="M54:N54"/>
    <mergeCell ref="O54:Q54"/>
    <mergeCell ref="A51:C51"/>
    <mergeCell ref="D51:J51"/>
    <mergeCell ref="M51:N51"/>
    <mergeCell ref="O51:Q51"/>
    <mergeCell ref="A52:C52"/>
    <mergeCell ref="G52:J52"/>
    <mergeCell ref="M52:N52"/>
    <mergeCell ref="O52:Q52"/>
    <mergeCell ref="A48:L48"/>
    <mergeCell ref="M48:N48"/>
    <mergeCell ref="P48:Q48"/>
    <mergeCell ref="A49:T49"/>
    <mergeCell ref="A50:J50"/>
    <mergeCell ref="M50:R50"/>
    <mergeCell ref="A46:L46"/>
    <mergeCell ref="M46:N46"/>
    <mergeCell ref="P46:Q46"/>
    <mergeCell ref="A47:L47"/>
    <mergeCell ref="M47:N47"/>
    <mergeCell ref="P47:Q47"/>
    <mergeCell ref="A44:L44"/>
    <mergeCell ref="M44:N44"/>
    <mergeCell ref="P44:Q44"/>
    <mergeCell ref="A45:L45"/>
    <mergeCell ref="M45:N45"/>
    <mergeCell ref="P45:Q45"/>
    <mergeCell ref="A38:T38"/>
    <mergeCell ref="A39:T39"/>
    <mergeCell ref="A40:T40"/>
    <mergeCell ref="A41:T41"/>
    <mergeCell ref="A42:T42"/>
    <mergeCell ref="A43:L43"/>
    <mergeCell ref="M43:Q43"/>
    <mergeCell ref="A36:G36"/>
    <mergeCell ref="H36:J36"/>
    <mergeCell ref="M36:N36"/>
    <mergeCell ref="O36:Q36"/>
    <mergeCell ref="A37:G37"/>
    <mergeCell ref="H37:J37"/>
    <mergeCell ref="M37:N37"/>
    <mergeCell ref="O37:Q37"/>
    <mergeCell ref="A34:G34"/>
    <mergeCell ref="H34:J34"/>
    <mergeCell ref="M34:N34"/>
    <mergeCell ref="O34:Q34"/>
    <mergeCell ref="A35:G35"/>
    <mergeCell ref="H35:J35"/>
    <mergeCell ref="M35:N35"/>
    <mergeCell ref="O35:Q35"/>
    <mergeCell ref="M32:N32"/>
    <mergeCell ref="O32:Q32"/>
    <mergeCell ref="A33:G33"/>
    <mergeCell ref="H33:J33"/>
    <mergeCell ref="M33:N33"/>
    <mergeCell ref="O33:Q33"/>
    <mergeCell ref="A28:N28"/>
    <mergeCell ref="O28:Q28"/>
    <mergeCell ref="A29:T29"/>
    <mergeCell ref="A30:T30"/>
    <mergeCell ref="A31:G32"/>
    <mergeCell ref="H31:J31"/>
    <mergeCell ref="M31:R31"/>
    <mergeCell ref="S31:S32"/>
    <mergeCell ref="T31:T32"/>
    <mergeCell ref="H32:J32"/>
    <mergeCell ref="A26:N26"/>
    <mergeCell ref="O26:Q26"/>
    <mergeCell ref="A27:C27"/>
    <mergeCell ref="D27:G27"/>
    <mergeCell ref="H27:N27"/>
    <mergeCell ref="O27:Q27"/>
    <mergeCell ref="R22:T22"/>
    <mergeCell ref="A23:T23"/>
    <mergeCell ref="A24:N24"/>
    <mergeCell ref="O24:Q24"/>
    <mergeCell ref="A25:N25"/>
    <mergeCell ref="O25:Q25"/>
    <mergeCell ref="A21:K21"/>
    <mergeCell ref="L21:N21"/>
    <mergeCell ref="O21:Q21"/>
    <mergeCell ref="A22:K22"/>
    <mergeCell ref="L22:N22"/>
    <mergeCell ref="O22:Q22"/>
    <mergeCell ref="A20:B20"/>
    <mergeCell ref="C20:D20"/>
    <mergeCell ref="E20:G20"/>
    <mergeCell ref="H20:J20"/>
    <mergeCell ref="L20:N20"/>
    <mergeCell ref="O20:Q20"/>
    <mergeCell ref="A19:B19"/>
    <mergeCell ref="C19:D19"/>
    <mergeCell ref="E19:G19"/>
    <mergeCell ref="H19:J19"/>
    <mergeCell ref="L19:N19"/>
    <mergeCell ref="O19:Q19"/>
    <mergeCell ref="A18:B18"/>
    <mergeCell ref="C18:D18"/>
    <mergeCell ref="E18:G18"/>
    <mergeCell ref="H18:J18"/>
    <mergeCell ref="L18:N18"/>
    <mergeCell ref="O18:Q18"/>
    <mergeCell ref="A17:B17"/>
    <mergeCell ref="C17:D17"/>
    <mergeCell ref="E17:G17"/>
    <mergeCell ref="H17:J17"/>
    <mergeCell ref="L17:N17"/>
    <mergeCell ref="O17:Q17"/>
    <mergeCell ref="A16:B16"/>
    <mergeCell ref="C16:D16"/>
    <mergeCell ref="E16:G16"/>
    <mergeCell ref="H16:J16"/>
    <mergeCell ref="L16:N16"/>
    <mergeCell ref="O16:Q16"/>
    <mergeCell ref="A15:B15"/>
    <mergeCell ref="C15:D15"/>
    <mergeCell ref="E15:G15"/>
    <mergeCell ref="H15:J15"/>
    <mergeCell ref="L15:N15"/>
    <mergeCell ref="O15:Q15"/>
    <mergeCell ref="A14:B14"/>
    <mergeCell ref="C14:D14"/>
    <mergeCell ref="E14:G14"/>
    <mergeCell ref="H14:J14"/>
    <mergeCell ref="L14:N14"/>
    <mergeCell ref="O14:Q14"/>
    <mergeCell ref="A13:B13"/>
    <mergeCell ref="C13:D13"/>
    <mergeCell ref="E13:G13"/>
    <mergeCell ref="H13:J13"/>
    <mergeCell ref="L13:N13"/>
    <mergeCell ref="O13:Q13"/>
    <mergeCell ref="A12:B12"/>
    <mergeCell ref="C12:D12"/>
    <mergeCell ref="E12:G12"/>
    <mergeCell ref="H12:J12"/>
    <mergeCell ref="L12:N12"/>
    <mergeCell ref="O12:Q12"/>
    <mergeCell ref="A11:B11"/>
    <mergeCell ref="C11:D11"/>
    <mergeCell ref="E11:G11"/>
    <mergeCell ref="H11:J11"/>
    <mergeCell ref="L11:N11"/>
    <mergeCell ref="O11:Q11"/>
    <mergeCell ref="A10:B10"/>
    <mergeCell ref="C10:D10"/>
    <mergeCell ref="E10:G10"/>
    <mergeCell ref="H10:J10"/>
    <mergeCell ref="L10:N10"/>
    <mergeCell ref="O10:Q10"/>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T1"/>
    <mergeCell ref="A2:B2"/>
    <mergeCell ref="C2:J2"/>
    <mergeCell ref="K2:L2"/>
    <mergeCell ref="M2:P2"/>
    <mergeCell ref="R2:T2"/>
    <mergeCell ref="A4:B4"/>
    <mergeCell ref="C4:J4"/>
    <mergeCell ref="K4:L4"/>
    <mergeCell ref="M4:T4"/>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87"/>
  <sheetViews>
    <sheetView showGridLines="0" topLeftCell="A49"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68" t="s">
        <v>13</v>
      </c>
      <c r="B1" s="353"/>
      <c r="C1" s="353"/>
      <c r="D1" s="353"/>
      <c r="E1" s="353"/>
      <c r="F1" s="353"/>
      <c r="G1" s="353"/>
      <c r="H1" s="353"/>
      <c r="I1" s="353"/>
      <c r="J1" s="353"/>
      <c r="K1" s="353"/>
      <c r="L1" s="353"/>
      <c r="M1" s="353"/>
      <c r="N1" s="353"/>
      <c r="O1" s="353"/>
      <c r="P1" s="353"/>
      <c r="Q1" s="353"/>
      <c r="R1" s="353"/>
      <c r="S1" s="353"/>
      <c r="T1" s="353"/>
    </row>
    <row r="2" spans="1:20" ht="16.7" customHeight="1" x14ac:dyDescent="0.2">
      <c r="A2" s="216" t="s">
        <v>15</v>
      </c>
      <c r="B2" s="215"/>
      <c r="C2" s="354" t="s">
        <v>60</v>
      </c>
      <c r="D2" s="355"/>
      <c r="E2" s="355"/>
      <c r="F2" s="355"/>
      <c r="G2" s="355"/>
      <c r="H2" s="355"/>
      <c r="I2" s="355"/>
      <c r="J2" s="355"/>
      <c r="K2" s="216" t="s">
        <v>48</v>
      </c>
      <c r="L2" s="215"/>
      <c r="M2" s="356"/>
      <c r="N2" s="357"/>
      <c r="O2" s="357"/>
      <c r="P2" s="357"/>
      <c r="Q2" s="12" t="s">
        <v>1</v>
      </c>
      <c r="R2" s="404"/>
      <c r="S2" s="405"/>
      <c r="T2" s="405"/>
    </row>
    <row r="3" spans="1:20" ht="16.7" customHeight="1" x14ac:dyDescent="0.2">
      <c r="A3" s="184" t="s">
        <v>80</v>
      </c>
      <c r="B3" s="245"/>
      <c r="C3" s="245"/>
      <c r="D3" s="245"/>
      <c r="E3" s="240"/>
      <c r="F3" s="241"/>
      <c r="G3" s="13" t="s">
        <v>14</v>
      </c>
      <c r="H3" s="240"/>
      <c r="I3" s="241"/>
      <c r="J3" s="241"/>
      <c r="K3" s="184" t="s">
        <v>78</v>
      </c>
      <c r="L3" s="245"/>
      <c r="M3" s="365"/>
      <c r="N3" s="237"/>
      <c r="O3" s="237"/>
      <c r="P3" s="237"/>
      <c r="Q3" s="13" t="s">
        <v>1</v>
      </c>
      <c r="R3" s="406"/>
      <c r="S3" s="407"/>
      <c r="T3" s="407"/>
    </row>
    <row r="4" spans="1:20" ht="16.7" customHeight="1" x14ac:dyDescent="0.2">
      <c r="A4" s="184" t="s">
        <v>72</v>
      </c>
      <c r="B4" s="245"/>
      <c r="C4" s="240"/>
      <c r="D4" s="241"/>
      <c r="E4" s="241"/>
      <c r="F4" s="241"/>
      <c r="G4" s="241"/>
      <c r="H4" s="241"/>
      <c r="I4" s="241"/>
      <c r="J4" s="241"/>
      <c r="K4" s="184" t="s">
        <v>70</v>
      </c>
      <c r="L4" s="245"/>
      <c r="M4" s="240"/>
      <c r="N4" s="241"/>
      <c r="O4" s="241"/>
      <c r="P4" s="241"/>
      <c r="Q4" s="241"/>
      <c r="R4" s="241"/>
      <c r="S4" s="241"/>
      <c r="T4" s="241"/>
    </row>
    <row r="5" spans="1:20" ht="16.7" customHeight="1" x14ac:dyDescent="0.2">
      <c r="A5" s="217" t="s">
        <v>88</v>
      </c>
      <c r="B5" s="360"/>
      <c r="C5" s="360"/>
      <c r="D5" s="360"/>
      <c r="E5" s="361"/>
      <c r="F5" s="362"/>
      <c r="G5" s="363"/>
      <c r="H5" s="363"/>
      <c r="I5" s="363"/>
      <c r="J5" s="363"/>
      <c r="K5" s="363"/>
      <c r="L5" s="363"/>
      <c r="M5" s="363"/>
      <c r="N5" s="363"/>
      <c r="O5" s="363"/>
      <c r="P5" s="363"/>
      <c r="Q5" s="363"/>
      <c r="R5" s="363"/>
      <c r="S5" s="363"/>
      <c r="T5" s="364"/>
    </row>
    <row r="6" spans="1:20" ht="10.7" customHeight="1" x14ac:dyDescent="0.2">
      <c r="A6" s="225"/>
      <c r="B6" s="226"/>
      <c r="C6" s="226"/>
      <c r="D6" s="226"/>
      <c r="E6" s="226"/>
      <c r="F6" s="226"/>
      <c r="G6" s="226"/>
      <c r="H6" s="226"/>
      <c r="I6" s="226"/>
      <c r="J6" s="226"/>
      <c r="K6" s="226"/>
      <c r="L6" s="226"/>
      <c r="M6" s="226"/>
      <c r="N6" s="226"/>
      <c r="O6" s="226"/>
      <c r="P6" s="226"/>
      <c r="Q6" s="226"/>
      <c r="R6" s="226"/>
      <c r="S6" s="226"/>
      <c r="T6" s="226"/>
    </row>
    <row r="7" spans="1:20" ht="15.2" customHeight="1" x14ac:dyDescent="0.2">
      <c r="A7" s="228" t="s">
        <v>74</v>
      </c>
      <c r="B7" s="229"/>
      <c r="C7" s="229"/>
      <c r="D7" s="229"/>
      <c r="E7" s="229"/>
      <c r="F7" s="229"/>
      <c r="G7" s="229"/>
      <c r="H7" s="229"/>
      <c r="I7" s="229"/>
      <c r="J7" s="229"/>
      <c r="K7" s="229"/>
      <c r="L7" s="229"/>
      <c r="M7" s="229"/>
      <c r="N7" s="229"/>
      <c r="O7" s="229"/>
      <c r="P7" s="229"/>
      <c r="Q7" s="229"/>
      <c r="R7" s="229"/>
      <c r="S7" s="229"/>
      <c r="T7" s="229"/>
    </row>
    <row r="8" spans="1:20" ht="15.95" customHeight="1" x14ac:dyDescent="0.2">
      <c r="A8" s="231" t="s">
        <v>60</v>
      </c>
      <c r="B8" s="232"/>
      <c r="C8" s="231" t="s">
        <v>41</v>
      </c>
      <c r="D8" s="232"/>
      <c r="E8" s="233"/>
      <c r="F8" s="232"/>
      <c r="G8" s="232"/>
      <c r="H8" s="233" t="s">
        <v>38</v>
      </c>
      <c r="I8" s="232"/>
      <c r="J8" s="232"/>
      <c r="K8" s="14" t="s">
        <v>60</v>
      </c>
      <c r="L8" s="231" t="s">
        <v>79</v>
      </c>
      <c r="M8" s="232"/>
      <c r="N8" s="232"/>
      <c r="O8" s="231" t="s">
        <v>62</v>
      </c>
      <c r="P8" s="232"/>
      <c r="Q8" s="232"/>
      <c r="R8" s="14" t="s">
        <v>47</v>
      </c>
      <c r="S8" s="14" t="s">
        <v>22</v>
      </c>
      <c r="T8" s="14" t="s">
        <v>77</v>
      </c>
    </row>
    <row r="9" spans="1:20" ht="15.95" customHeight="1" x14ac:dyDescent="0.2">
      <c r="A9" s="214" t="s">
        <v>33</v>
      </c>
      <c r="B9" s="215"/>
      <c r="C9" s="216" t="s">
        <v>18</v>
      </c>
      <c r="D9" s="215"/>
      <c r="E9" s="216" t="s">
        <v>28</v>
      </c>
      <c r="F9" s="215"/>
      <c r="G9" s="215"/>
      <c r="H9" s="216" t="s">
        <v>32</v>
      </c>
      <c r="I9" s="215"/>
      <c r="J9" s="215"/>
      <c r="K9" s="15" t="s">
        <v>39</v>
      </c>
      <c r="L9" s="214" t="s">
        <v>59</v>
      </c>
      <c r="M9" s="215"/>
      <c r="N9" s="215"/>
      <c r="O9" s="214" t="s">
        <v>36</v>
      </c>
      <c r="P9" s="215"/>
      <c r="Q9" s="215"/>
      <c r="R9" s="15" t="s">
        <v>23</v>
      </c>
      <c r="S9" s="15" t="s">
        <v>82</v>
      </c>
      <c r="T9" s="15" t="s">
        <v>58</v>
      </c>
    </row>
    <row r="10" spans="1:20" ht="16.7" customHeight="1" x14ac:dyDescent="0.2">
      <c r="A10" s="236"/>
      <c r="B10" s="237"/>
      <c r="C10" s="408"/>
      <c r="D10" s="407"/>
      <c r="E10" s="240"/>
      <c r="F10" s="241"/>
      <c r="G10" s="241"/>
      <c r="H10" s="240"/>
      <c r="I10" s="241"/>
      <c r="J10" s="241"/>
      <c r="K10" s="5"/>
      <c r="L10" s="240"/>
      <c r="M10" s="241"/>
      <c r="N10" s="241"/>
      <c r="O10" s="242"/>
      <c r="P10" s="241"/>
      <c r="Q10" s="241"/>
      <c r="R10" s="7"/>
      <c r="S10" s="8"/>
      <c r="T10" s="7"/>
    </row>
    <row r="11" spans="1:20" ht="16.7" customHeight="1" x14ac:dyDescent="0.2">
      <c r="A11" s="236"/>
      <c r="B11" s="237"/>
      <c r="C11" s="408"/>
      <c r="D11" s="407"/>
      <c r="E11" s="240"/>
      <c r="F11" s="241"/>
      <c r="G11" s="241"/>
      <c r="H11" s="240"/>
      <c r="I11" s="241"/>
      <c r="J11" s="241"/>
      <c r="K11" s="5"/>
      <c r="L11" s="240"/>
      <c r="M11" s="241"/>
      <c r="N11" s="241"/>
      <c r="O11" s="242"/>
      <c r="P11" s="241"/>
      <c r="Q11" s="241"/>
      <c r="R11" s="7"/>
      <c r="S11" s="8"/>
      <c r="T11" s="7"/>
    </row>
    <row r="12" spans="1:20" ht="16.7" customHeight="1" x14ac:dyDescent="0.2">
      <c r="A12" s="236"/>
      <c r="B12" s="237"/>
      <c r="C12" s="408"/>
      <c r="D12" s="407"/>
      <c r="E12" s="240"/>
      <c r="F12" s="241"/>
      <c r="G12" s="241"/>
      <c r="H12" s="240"/>
      <c r="I12" s="241"/>
      <c r="J12" s="241"/>
      <c r="K12" s="5"/>
      <c r="L12" s="240"/>
      <c r="M12" s="241"/>
      <c r="N12" s="241"/>
      <c r="O12" s="242"/>
      <c r="P12" s="241"/>
      <c r="Q12" s="241"/>
      <c r="R12" s="7"/>
      <c r="S12" s="8"/>
      <c r="T12" s="7"/>
    </row>
    <row r="13" spans="1:20" ht="16.7" customHeight="1" x14ac:dyDescent="0.2">
      <c r="A13" s="236"/>
      <c r="B13" s="237"/>
      <c r="C13" s="408"/>
      <c r="D13" s="407"/>
      <c r="E13" s="240"/>
      <c r="F13" s="241"/>
      <c r="G13" s="241"/>
      <c r="H13" s="240"/>
      <c r="I13" s="241"/>
      <c r="J13" s="241"/>
      <c r="K13" s="5"/>
      <c r="L13" s="240"/>
      <c r="M13" s="241"/>
      <c r="N13" s="241"/>
      <c r="O13" s="242"/>
      <c r="P13" s="241"/>
      <c r="Q13" s="241"/>
      <c r="R13" s="7"/>
      <c r="S13" s="8"/>
      <c r="T13" s="7"/>
    </row>
    <row r="14" spans="1:20" ht="16.7" customHeight="1" x14ac:dyDescent="0.2">
      <c r="A14" s="236"/>
      <c r="B14" s="237"/>
      <c r="C14" s="408"/>
      <c r="D14" s="407"/>
      <c r="E14" s="240"/>
      <c r="F14" s="241"/>
      <c r="G14" s="241"/>
      <c r="H14" s="240"/>
      <c r="I14" s="241"/>
      <c r="J14" s="241"/>
      <c r="K14" s="5"/>
      <c r="L14" s="240"/>
      <c r="M14" s="241"/>
      <c r="N14" s="241"/>
      <c r="O14" s="242"/>
      <c r="P14" s="241"/>
      <c r="Q14" s="241"/>
      <c r="R14" s="7"/>
      <c r="S14" s="8"/>
      <c r="T14" s="7"/>
    </row>
    <row r="15" spans="1:20" ht="16.7" customHeight="1" x14ac:dyDescent="0.2">
      <c r="A15" s="236"/>
      <c r="B15" s="237"/>
      <c r="C15" s="408"/>
      <c r="D15" s="407"/>
      <c r="E15" s="240"/>
      <c r="F15" s="241"/>
      <c r="G15" s="241"/>
      <c r="H15" s="240"/>
      <c r="I15" s="241"/>
      <c r="J15" s="241"/>
      <c r="K15" s="5"/>
      <c r="L15" s="240"/>
      <c r="M15" s="241"/>
      <c r="N15" s="241"/>
      <c r="O15" s="242"/>
      <c r="P15" s="241"/>
      <c r="Q15" s="241"/>
      <c r="R15" s="7"/>
      <c r="S15" s="8"/>
      <c r="T15" s="7"/>
    </row>
    <row r="16" spans="1:20" ht="16.7" customHeight="1" x14ac:dyDescent="0.2">
      <c r="A16" s="236"/>
      <c r="B16" s="237"/>
      <c r="C16" s="408"/>
      <c r="D16" s="407"/>
      <c r="E16" s="240"/>
      <c r="F16" s="241"/>
      <c r="G16" s="241"/>
      <c r="H16" s="240"/>
      <c r="I16" s="241"/>
      <c r="J16" s="241"/>
      <c r="K16" s="5"/>
      <c r="L16" s="240"/>
      <c r="M16" s="241"/>
      <c r="N16" s="241"/>
      <c r="O16" s="242"/>
      <c r="P16" s="241"/>
      <c r="Q16" s="241"/>
      <c r="R16" s="7"/>
      <c r="S16" s="8"/>
      <c r="T16" s="7"/>
    </row>
    <row r="17" spans="1:20" ht="16.7" customHeight="1" x14ac:dyDescent="0.2">
      <c r="A17" s="236"/>
      <c r="B17" s="237"/>
      <c r="C17" s="408"/>
      <c r="D17" s="407"/>
      <c r="E17" s="240"/>
      <c r="F17" s="241"/>
      <c r="G17" s="241"/>
      <c r="H17" s="240"/>
      <c r="I17" s="241"/>
      <c r="J17" s="241"/>
      <c r="K17" s="5"/>
      <c r="L17" s="240"/>
      <c r="M17" s="241"/>
      <c r="N17" s="241"/>
      <c r="O17" s="242"/>
      <c r="P17" s="241"/>
      <c r="Q17" s="241"/>
      <c r="R17" s="7"/>
      <c r="S17" s="8"/>
      <c r="T17" s="7"/>
    </row>
    <row r="18" spans="1:20" ht="16.7" customHeight="1" x14ac:dyDescent="0.2">
      <c r="A18" s="236"/>
      <c r="B18" s="237"/>
      <c r="C18" s="408"/>
      <c r="D18" s="407"/>
      <c r="E18" s="240"/>
      <c r="F18" s="241"/>
      <c r="G18" s="241"/>
      <c r="H18" s="240"/>
      <c r="I18" s="241"/>
      <c r="J18" s="241"/>
      <c r="K18" s="5"/>
      <c r="L18" s="240"/>
      <c r="M18" s="241"/>
      <c r="N18" s="241"/>
      <c r="O18" s="242"/>
      <c r="P18" s="241"/>
      <c r="Q18" s="241"/>
      <c r="R18" s="7"/>
      <c r="S18" s="8"/>
      <c r="T18" s="7"/>
    </row>
    <row r="19" spans="1:20" ht="16.7" customHeight="1" x14ac:dyDescent="0.2">
      <c r="A19" s="236"/>
      <c r="B19" s="237"/>
      <c r="C19" s="408"/>
      <c r="D19" s="407"/>
      <c r="E19" s="240"/>
      <c r="F19" s="241"/>
      <c r="G19" s="241"/>
      <c r="H19" s="240"/>
      <c r="I19" s="241"/>
      <c r="J19" s="241"/>
      <c r="K19" s="5"/>
      <c r="L19" s="240"/>
      <c r="M19" s="241"/>
      <c r="N19" s="241"/>
      <c r="O19" s="242"/>
      <c r="P19" s="241"/>
      <c r="Q19" s="241"/>
      <c r="R19" s="7"/>
      <c r="S19" s="8"/>
      <c r="T19" s="7"/>
    </row>
    <row r="20" spans="1:20" ht="16.7" customHeight="1" x14ac:dyDescent="0.2">
      <c r="A20" s="236"/>
      <c r="B20" s="237"/>
      <c r="C20" s="408"/>
      <c r="D20" s="407"/>
      <c r="E20" s="240"/>
      <c r="F20" s="241"/>
      <c r="G20" s="241"/>
      <c r="H20" s="240"/>
      <c r="I20" s="241"/>
      <c r="J20" s="241"/>
      <c r="K20" s="5"/>
      <c r="L20" s="240"/>
      <c r="M20" s="241"/>
      <c r="N20" s="241"/>
      <c r="O20" s="242"/>
      <c r="P20" s="241"/>
      <c r="Q20" s="241"/>
      <c r="R20" s="7"/>
      <c r="S20" s="8"/>
      <c r="T20" s="7"/>
    </row>
    <row r="21" spans="1:20" ht="15.95" customHeight="1" x14ac:dyDescent="0.2">
      <c r="A21" s="244"/>
      <c r="B21" s="245"/>
      <c r="C21" s="245"/>
      <c r="D21" s="245"/>
      <c r="E21" s="245"/>
      <c r="F21" s="245"/>
      <c r="G21" s="245"/>
      <c r="H21" s="245"/>
      <c r="I21" s="245"/>
      <c r="J21" s="245"/>
      <c r="K21" s="245"/>
      <c r="L21" s="190" t="s">
        <v>27</v>
      </c>
      <c r="M21" s="246"/>
      <c r="N21" s="246"/>
      <c r="O21" s="409">
        <f>SUM(O9:Q20)</f>
        <v>0</v>
      </c>
      <c r="P21" s="410"/>
      <c r="Q21" s="410"/>
      <c r="R21" s="13" t="s">
        <v>27</v>
      </c>
      <c r="S21" s="28">
        <f>SUM(S9:S20)</f>
        <v>0</v>
      </c>
      <c r="T21" s="16"/>
    </row>
    <row r="22" spans="1:20" ht="15.95" customHeight="1" x14ac:dyDescent="0.2">
      <c r="A22" s="244"/>
      <c r="B22" s="245"/>
      <c r="C22" s="245"/>
      <c r="D22" s="245"/>
      <c r="E22" s="245"/>
      <c r="F22" s="245"/>
      <c r="G22" s="245"/>
      <c r="H22" s="245"/>
      <c r="I22" s="245"/>
      <c r="J22" s="245"/>
      <c r="K22" s="245"/>
      <c r="L22" s="190" t="s">
        <v>29</v>
      </c>
      <c r="M22" s="246"/>
      <c r="N22" s="246"/>
      <c r="O22" s="389"/>
      <c r="P22" s="313"/>
      <c r="Q22" s="313"/>
      <c r="R22" s="244"/>
      <c r="S22" s="245"/>
      <c r="T22" s="245"/>
    </row>
    <row r="23" spans="1:20" ht="9.9499999999999993" customHeight="1" x14ac:dyDescent="0.2">
      <c r="A23" s="225"/>
      <c r="B23" s="226"/>
      <c r="C23" s="226"/>
      <c r="D23" s="226"/>
      <c r="E23" s="226"/>
      <c r="F23" s="226"/>
      <c r="G23" s="226"/>
      <c r="H23" s="226"/>
      <c r="I23" s="226"/>
      <c r="J23" s="226"/>
      <c r="K23" s="226"/>
      <c r="L23" s="226"/>
      <c r="M23" s="226"/>
      <c r="N23" s="226"/>
      <c r="O23" s="226"/>
      <c r="P23" s="226"/>
      <c r="Q23" s="226"/>
      <c r="R23" s="226"/>
      <c r="S23" s="226"/>
      <c r="T23" s="226"/>
    </row>
    <row r="24" spans="1:20" ht="16.7" customHeight="1" x14ac:dyDescent="0.2">
      <c r="A24" s="265" t="s">
        <v>73</v>
      </c>
      <c r="B24" s="266"/>
      <c r="C24" s="266"/>
      <c r="D24" s="266"/>
      <c r="E24" s="266"/>
      <c r="F24" s="266"/>
      <c r="G24" s="266"/>
      <c r="H24" s="266"/>
      <c r="I24" s="266"/>
      <c r="J24" s="266"/>
      <c r="K24" s="266"/>
      <c r="L24" s="266"/>
      <c r="M24" s="266"/>
      <c r="N24" s="266"/>
      <c r="O24" s="267" t="s">
        <v>4</v>
      </c>
      <c r="P24" s="245"/>
      <c r="Q24" s="245"/>
      <c r="R24" s="17" t="s">
        <v>68</v>
      </c>
      <c r="S24" s="17" t="s">
        <v>0</v>
      </c>
      <c r="T24" s="17" t="s">
        <v>7</v>
      </c>
    </row>
    <row r="25" spans="1:20" ht="15.95" customHeight="1" x14ac:dyDescent="0.2">
      <c r="A25" s="244" t="s">
        <v>66</v>
      </c>
      <c r="B25" s="245"/>
      <c r="C25" s="245"/>
      <c r="D25" s="245"/>
      <c r="E25" s="245"/>
      <c r="F25" s="245"/>
      <c r="G25" s="245"/>
      <c r="H25" s="245"/>
      <c r="I25" s="245"/>
      <c r="J25" s="245"/>
      <c r="K25" s="245"/>
      <c r="L25" s="245"/>
      <c r="M25" s="245"/>
      <c r="N25" s="245"/>
      <c r="O25" s="242"/>
      <c r="P25" s="241"/>
      <c r="Q25" s="241"/>
      <c r="R25" s="9">
        <v>3.65</v>
      </c>
      <c r="S25" s="27">
        <f>+O25*R25</f>
        <v>0</v>
      </c>
      <c r="T25" s="7"/>
    </row>
    <row r="26" spans="1:20" ht="15.2" customHeight="1" x14ac:dyDescent="0.2">
      <c r="A26" s="244" t="s">
        <v>105</v>
      </c>
      <c r="B26" s="245"/>
      <c r="C26" s="245"/>
      <c r="D26" s="245"/>
      <c r="E26" s="245"/>
      <c r="F26" s="245"/>
      <c r="G26" s="245"/>
      <c r="H26" s="245"/>
      <c r="I26" s="245"/>
      <c r="J26" s="245"/>
      <c r="K26" s="245"/>
      <c r="L26" s="245"/>
      <c r="M26" s="245"/>
      <c r="N26" s="245"/>
      <c r="O26" s="242"/>
      <c r="P26" s="241"/>
      <c r="Q26" s="241"/>
      <c r="R26" s="9">
        <v>3</v>
      </c>
      <c r="S26" s="27">
        <f>+O26*R26</f>
        <v>0</v>
      </c>
      <c r="T26" s="7"/>
    </row>
    <row r="27" spans="1:20" ht="16.7" customHeight="1" x14ac:dyDescent="0.2">
      <c r="A27" s="252" t="s">
        <v>21</v>
      </c>
      <c r="B27" s="367"/>
      <c r="C27" s="367"/>
      <c r="D27" s="368" t="s">
        <v>24</v>
      </c>
      <c r="E27" s="246"/>
      <c r="F27" s="246"/>
      <c r="G27" s="246"/>
      <c r="H27" s="240"/>
      <c r="I27" s="241"/>
      <c r="J27" s="241"/>
      <c r="K27" s="241"/>
      <c r="L27" s="241"/>
      <c r="M27" s="241"/>
      <c r="N27" s="241"/>
      <c r="O27" s="242"/>
      <c r="P27" s="241"/>
      <c r="Q27" s="241"/>
      <c r="R27" s="9">
        <v>0.9</v>
      </c>
      <c r="S27" s="27">
        <f>+O27*R27</f>
        <v>0</v>
      </c>
      <c r="T27" s="7"/>
    </row>
    <row r="28" spans="1:20" ht="15.95" customHeight="1" x14ac:dyDescent="0.2">
      <c r="A28" s="244" t="s">
        <v>65</v>
      </c>
      <c r="B28" s="245"/>
      <c r="C28" s="245"/>
      <c r="D28" s="245"/>
      <c r="E28" s="245"/>
      <c r="F28" s="245"/>
      <c r="G28" s="245"/>
      <c r="H28" s="245"/>
      <c r="I28" s="245"/>
      <c r="J28" s="245"/>
      <c r="K28" s="245"/>
      <c r="L28" s="245"/>
      <c r="M28" s="245"/>
      <c r="N28" s="245"/>
      <c r="O28" s="242"/>
      <c r="P28" s="241"/>
      <c r="Q28" s="241"/>
      <c r="R28" s="8"/>
      <c r="S28" s="27">
        <f>+O28*R28</f>
        <v>0</v>
      </c>
      <c r="T28" s="7"/>
    </row>
    <row r="29" spans="1:20" ht="15.95" customHeight="1" x14ac:dyDescent="0.2">
      <c r="A29" s="400" t="s">
        <v>104</v>
      </c>
      <c r="B29" s="401"/>
      <c r="C29" s="401"/>
      <c r="D29" s="401"/>
      <c r="E29" s="401"/>
      <c r="F29" s="401"/>
      <c r="G29" s="401"/>
      <c r="H29" s="401"/>
      <c r="I29" s="401"/>
      <c r="J29" s="401"/>
      <c r="K29" s="401"/>
      <c r="L29" s="401"/>
      <c r="M29" s="401"/>
      <c r="N29" s="401"/>
      <c r="O29" s="401"/>
      <c r="P29" s="401"/>
      <c r="Q29" s="401"/>
      <c r="R29" s="401"/>
      <c r="S29" s="401"/>
      <c r="T29" s="402"/>
    </row>
    <row r="30" spans="1:20" ht="10.7" customHeight="1" x14ac:dyDescent="0.2">
      <c r="A30" s="225"/>
      <c r="B30" s="226"/>
      <c r="C30" s="226"/>
      <c r="D30" s="226"/>
      <c r="E30" s="226"/>
      <c r="F30" s="226"/>
      <c r="G30" s="226"/>
      <c r="H30" s="226"/>
      <c r="I30" s="226"/>
      <c r="J30" s="226"/>
      <c r="K30" s="226"/>
      <c r="L30" s="226"/>
      <c r="M30" s="226"/>
      <c r="N30" s="226"/>
      <c r="O30" s="226"/>
      <c r="P30" s="226"/>
      <c r="Q30" s="226"/>
      <c r="R30" s="226"/>
      <c r="S30" s="226"/>
      <c r="T30" s="226"/>
    </row>
    <row r="31" spans="1:20" ht="15.2" customHeight="1" x14ac:dyDescent="0.2">
      <c r="A31" s="265" t="s">
        <v>64</v>
      </c>
      <c r="B31" s="266"/>
      <c r="C31" s="266"/>
      <c r="D31" s="266"/>
      <c r="E31" s="266"/>
      <c r="F31" s="266"/>
      <c r="G31" s="266"/>
      <c r="H31" s="231"/>
      <c r="I31" s="232"/>
      <c r="J31" s="232"/>
      <c r="K31" s="14"/>
      <c r="L31" s="14"/>
      <c r="M31" s="267" t="s">
        <v>89</v>
      </c>
      <c r="N31" s="245"/>
      <c r="O31" s="245"/>
      <c r="P31" s="245"/>
      <c r="Q31" s="245"/>
      <c r="R31" s="245"/>
      <c r="S31" s="267" t="s">
        <v>0</v>
      </c>
      <c r="T31" s="267" t="s">
        <v>7</v>
      </c>
    </row>
    <row r="32" spans="1:20" ht="14.45" customHeight="1" x14ac:dyDescent="0.2">
      <c r="A32" s="266"/>
      <c r="B32" s="266"/>
      <c r="C32" s="266"/>
      <c r="D32" s="266"/>
      <c r="E32" s="266"/>
      <c r="F32" s="266"/>
      <c r="G32" s="266"/>
      <c r="H32" s="216" t="s">
        <v>8</v>
      </c>
      <c r="I32" s="215"/>
      <c r="J32" s="215"/>
      <c r="K32" s="15" t="s">
        <v>61</v>
      </c>
      <c r="L32" s="15" t="s">
        <v>68</v>
      </c>
      <c r="M32" s="267" t="s">
        <v>51</v>
      </c>
      <c r="N32" s="245"/>
      <c r="O32" s="267" t="s">
        <v>34</v>
      </c>
      <c r="P32" s="245"/>
      <c r="Q32" s="245"/>
      <c r="R32" s="17" t="s">
        <v>37</v>
      </c>
      <c r="S32" s="245"/>
      <c r="T32" s="245"/>
    </row>
    <row r="33" spans="1:20" ht="15.2" customHeight="1" x14ac:dyDescent="0.2">
      <c r="A33" s="244" t="s">
        <v>53</v>
      </c>
      <c r="B33" s="245"/>
      <c r="C33" s="245"/>
      <c r="D33" s="245"/>
      <c r="E33" s="245"/>
      <c r="F33" s="245"/>
      <c r="G33" s="245"/>
      <c r="H33" s="240" t="s">
        <v>6</v>
      </c>
      <c r="I33" s="241"/>
      <c r="J33" s="241"/>
      <c r="K33" s="6"/>
      <c r="L33" s="9">
        <v>175</v>
      </c>
      <c r="M33" s="403"/>
      <c r="N33" s="245"/>
      <c r="O33" s="372"/>
      <c r="P33" s="241"/>
      <c r="Q33" s="241"/>
      <c r="R33" s="8"/>
      <c r="S33" s="27">
        <f>IF(((+K33*L33)-O33-R33)&lt;0,0,((+K33*L33)-O33-R33))</f>
        <v>0</v>
      </c>
      <c r="T33" s="7"/>
    </row>
    <row r="34" spans="1:20" ht="15.95" customHeight="1" x14ac:dyDescent="0.2">
      <c r="A34" s="244" t="s">
        <v>84</v>
      </c>
      <c r="B34" s="245"/>
      <c r="C34" s="245"/>
      <c r="D34" s="245"/>
      <c r="E34" s="245"/>
      <c r="F34" s="245"/>
      <c r="G34" s="245"/>
      <c r="H34" s="240" t="s">
        <v>6</v>
      </c>
      <c r="I34" s="241"/>
      <c r="J34" s="241"/>
      <c r="K34" s="6"/>
      <c r="L34" s="9">
        <v>270</v>
      </c>
      <c r="M34" s="403"/>
      <c r="N34" s="245"/>
      <c r="O34" s="372"/>
      <c r="P34" s="241"/>
      <c r="Q34" s="241"/>
      <c r="R34" s="8"/>
      <c r="S34" s="27">
        <f>IF(((+K34*L34)-O34-R34)&lt;0,0,((+K34*L34)-O34-R34))</f>
        <v>0</v>
      </c>
      <c r="T34" s="7"/>
    </row>
    <row r="35" spans="1:20" ht="15.95" customHeight="1" x14ac:dyDescent="0.2">
      <c r="A35" s="244" t="s">
        <v>26</v>
      </c>
      <c r="B35" s="245"/>
      <c r="C35" s="245"/>
      <c r="D35" s="245"/>
      <c r="E35" s="245"/>
      <c r="F35" s="245"/>
      <c r="G35" s="245"/>
      <c r="H35" s="240" t="s">
        <v>6</v>
      </c>
      <c r="I35" s="241"/>
      <c r="J35" s="241"/>
      <c r="K35" s="6"/>
      <c r="L35" s="9">
        <v>445</v>
      </c>
      <c r="M35" s="403"/>
      <c r="N35" s="245"/>
      <c r="O35" s="372"/>
      <c r="P35" s="241"/>
      <c r="Q35" s="241"/>
      <c r="R35" s="8"/>
      <c r="S35" s="27">
        <f>IF(((+K35*L35)-O35-R35)&lt;0,0,((+K35*L35)-O35-R35))</f>
        <v>0</v>
      </c>
      <c r="T35" s="7"/>
    </row>
    <row r="36" spans="1:20" ht="15.95" customHeight="1" x14ac:dyDescent="0.2">
      <c r="A36" s="244" t="s">
        <v>90</v>
      </c>
      <c r="B36" s="245"/>
      <c r="C36" s="245"/>
      <c r="D36" s="245"/>
      <c r="E36" s="245"/>
      <c r="F36" s="245"/>
      <c r="G36" s="245"/>
      <c r="H36" s="240"/>
      <c r="I36" s="241"/>
      <c r="J36" s="241"/>
      <c r="K36" s="6"/>
      <c r="L36" s="8"/>
      <c r="M36" s="372"/>
      <c r="N36" s="241"/>
      <c r="O36" s="372"/>
      <c r="P36" s="241"/>
      <c r="Q36" s="241"/>
      <c r="R36" s="8"/>
      <c r="S36" s="27">
        <f>IF(((+K36*L36)-M36-O36-R36)&lt;0,0,((+K36*L36)-M36-O36-R36))</f>
        <v>0</v>
      </c>
      <c r="T36" s="7"/>
    </row>
    <row r="37" spans="1:20" ht="15.95" customHeight="1" x14ac:dyDescent="0.2">
      <c r="A37" s="244" t="s">
        <v>67</v>
      </c>
      <c r="B37" s="245"/>
      <c r="C37" s="245"/>
      <c r="D37" s="245"/>
      <c r="E37" s="245"/>
      <c r="F37" s="245"/>
      <c r="G37" s="245"/>
      <c r="H37" s="240"/>
      <c r="I37" s="241"/>
      <c r="J37" s="241"/>
      <c r="K37" s="6"/>
      <c r="L37" s="8"/>
      <c r="M37" s="372"/>
      <c r="N37" s="241"/>
      <c r="O37" s="372"/>
      <c r="P37" s="241"/>
      <c r="Q37" s="241"/>
      <c r="R37" s="8"/>
      <c r="S37" s="27">
        <f>IF(((+K37*L37)-M37-O37-R37)&lt;0,0,((+K37*L37)-M37-O37-R37))</f>
        <v>0</v>
      </c>
      <c r="T37" s="7"/>
    </row>
    <row r="38" spans="1:20" ht="14.45" customHeight="1" x14ac:dyDescent="0.2">
      <c r="A38" s="377" t="s">
        <v>102</v>
      </c>
      <c r="B38" s="232"/>
      <c r="C38" s="232"/>
      <c r="D38" s="232"/>
      <c r="E38" s="232"/>
      <c r="F38" s="232"/>
      <c r="G38" s="232"/>
      <c r="H38" s="232"/>
      <c r="I38" s="232"/>
      <c r="J38" s="232"/>
      <c r="K38" s="232"/>
      <c r="L38" s="232"/>
      <c r="M38" s="232"/>
      <c r="N38" s="232"/>
      <c r="O38" s="232"/>
      <c r="P38" s="232"/>
      <c r="Q38" s="232"/>
      <c r="R38" s="232"/>
      <c r="S38" s="232"/>
      <c r="T38" s="232"/>
    </row>
    <row r="39" spans="1:20" ht="13.7" customHeight="1" x14ac:dyDescent="0.2">
      <c r="A39" s="286" t="s">
        <v>86</v>
      </c>
      <c r="B39" s="287"/>
      <c r="C39" s="287"/>
      <c r="D39" s="287"/>
      <c r="E39" s="287"/>
      <c r="F39" s="287"/>
      <c r="G39" s="287"/>
      <c r="H39" s="287"/>
      <c r="I39" s="287"/>
      <c r="J39" s="287"/>
      <c r="K39" s="287"/>
      <c r="L39" s="287"/>
      <c r="M39" s="287"/>
      <c r="N39" s="287"/>
      <c r="O39" s="287"/>
      <c r="P39" s="287"/>
      <c r="Q39" s="287"/>
      <c r="R39" s="287"/>
      <c r="S39" s="287"/>
      <c r="T39" s="287"/>
    </row>
    <row r="40" spans="1:20" ht="13.7" customHeight="1" x14ac:dyDescent="0.2">
      <c r="A40" s="288" t="s">
        <v>92</v>
      </c>
      <c r="B40" s="215"/>
      <c r="C40" s="215"/>
      <c r="D40" s="215"/>
      <c r="E40" s="215"/>
      <c r="F40" s="215"/>
      <c r="G40" s="215"/>
      <c r="H40" s="215"/>
      <c r="I40" s="215"/>
      <c r="J40" s="215"/>
      <c r="K40" s="215"/>
      <c r="L40" s="215"/>
      <c r="M40" s="215"/>
      <c r="N40" s="215"/>
      <c r="O40" s="215"/>
      <c r="P40" s="215"/>
      <c r="Q40" s="215"/>
      <c r="R40" s="215"/>
      <c r="S40" s="215"/>
      <c r="T40" s="215"/>
    </row>
    <row r="41" spans="1:20" ht="8.4499999999999993" customHeight="1" x14ac:dyDescent="0.2">
      <c r="A41" s="225"/>
      <c r="B41" s="226"/>
      <c r="C41" s="226"/>
      <c r="D41" s="226"/>
      <c r="E41" s="226"/>
      <c r="F41" s="226"/>
      <c r="G41" s="226"/>
      <c r="H41" s="226"/>
      <c r="I41" s="226"/>
      <c r="J41" s="226"/>
      <c r="K41" s="226"/>
      <c r="L41" s="226"/>
      <c r="M41" s="226"/>
      <c r="N41" s="226"/>
      <c r="O41" s="226"/>
      <c r="P41" s="226"/>
      <c r="Q41" s="226"/>
      <c r="R41" s="226"/>
      <c r="S41" s="226"/>
      <c r="T41" s="226"/>
    </row>
    <row r="42" spans="1:20" ht="16.7" customHeight="1" x14ac:dyDescent="0.2">
      <c r="A42" s="289" t="s">
        <v>106</v>
      </c>
      <c r="B42" s="290"/>
      <c r="C42" s="290"/>
      <c r="D42" s="290"/>
      <c r="E42" s="290"/>
      <c r="F42" s="290"/>
      <c r="G42" s="290"/>
      <c r="H42" s="290"/>
      <c r="I42" s="290"/>
      <c r="J42" s="290"/>
      <c r="K42" s="290"/>
      <c r="L42" s="290"/>
      <c r="M42" s="290"/>
      <c r="N42" s="290"/>
      <c r="O42" s="290"/>
      <c r="P42" s="290"/>
      <c r="Q42" s="290"/>
      <c r="R42" s="290"/>
      <c r="S42" s="290"/>
      <c r="T42" s="290"/>
    </row>
    <row r="43" spans="1:20" ht="15.95" customHeight="1" x14ac:dyDescent="0.2">
      <c r="A43" s="233" t="s">
        <v>31</v>
      </c>
      <c r="B43" s="232"/>
      <c r="C43" s="232"/>
      <c r="D43" s="232"/>
      <c r="E43" s="232"/>
      <c r="F43" s="232"/>
      <c r="G43" s="232"/>
      <c r="H43" s="232"/>
      <c r="I43" s="232"/>
      <c r="J43" s="232"/>
      <c r="K43" s="232"/>
      <c r="L43" s="232"/>
      <c r="M43" s="231" t="s">
        <v>54</v>
      </c>
      <c r="N43" s="232"/>
      <c r="O43" s="232"/>
      <c r="P43" s="232"/>
      <c r="Q43" s="232"/>
      <c r="R43" s="14" t="s">
        <v>55</v>
      </c>
      <c r="S43" s="14" t="s">
        <v>22</v>
      </c>
      <c r="T43" s="14" t="s">
        <v>5</v>
      </c>
    </row>
    <row r="44" spans="1:20" ht="15.2" customHeight="1" x14ac:dyDescent="0.2">
      <c r="A44" s="299" t="s">
        <v>16</v>
      </c>
      <c r="B44" s="215"/>
      <c r="C44" s="215"/>
      <c r="D44" s="215"/>
      <c r="E44" s="215"/>
      <c r="F44" s="215"/>
      <c r="G44" s="215"/>
      <c r="H44" s="215"/>
      <c r="I44" s="215"/>
      <c r="J44" s="215"/>
      <c r="K44" s="215"/>
      <c r="L44" s="215"/>
      <c r="M44" s="212" t="s">
        <v>17</v>
      </c>
      <c r="N44" s="300"/>
      <c r="O44" s="18" t="s">
        <v>2</v>
      </c>
      <c r="P44" s="374" t="s">
        <v>11</v>
      </c>
      <c r="Q44" s="229"/>
      <c r="R44" s="15" t="s">
        <v>45</v>
      </c>
      <c r="S44" s="15" t="s">
        <v>44</v>
      </c>
      <c r="T44" s="15" t="s">
        <v>58</v>
      </c>
    </row>
    <row r="45" spans="1:20" ht="16.7" customHeight="1" x14ac:dyDescent="0.2">
      <c r="A45" s="240"/>
      <c r="B45" s="241"/>
      <c r="C45" s="241"/>
      <c r="D45" s="241"/>
      <c r="E45" s="241"/>
      <c r="F45" s="241"/>
      <c r="G45" s="241"/>
      <c r="H45" s="241"/>
      <c r="I45" s="241"/>
      <c r="J45" s="241"/>
      <c r="K45" s="241"/>
      <c r="L45" s="241"/>
      <c r="M45" s="295"/>
      <c r="N45" s="296"/>
      <c r="O45" s="19" t="s">
        <v>2</v>
      </c>
      <c r="P45" s="297"/>
      <c r="Q45" s="373"/>
      <c r="R45" s="7"/>
      <c r="S45" s="8"/>
      <c r="T45" s="7"/>
    </row>
    <row r="46" spans="1:20" ht="16.7" customHeight="1" x14ac:dyDescent="0.2">
      <c r="A46" s="240"/>
      <c r="B46" s="241"/>
      <c r="C46" s="241"/>
      <c r="D46" s="241"/>
      <c r="E46" s="241"/>
      <c r="F46" s="241"/>
      <c r="G46" s="241"/>
      <c r="H46" s="241"/>
      <c r="I46" s="241"/>
      <c r="J46" s="241"/>
      <c r="K46" s="241"/>
      <c r="L46" s="241"/>
      <c r="M46" s="295"/>
      <c r="N46" s="296"/>
      <c r="O46" s="19" t="s">
        <v>2</v>
      </c>
      <c r="P46" s="297"/>
      <c r="Q46" s="373"/>
      <c r="R46" s="7"/>
      <c r="S46" s="8"/>
      <c r="T46" s="7"/>
    </row>
    <row r="47" spans="1:20" ht="16.7" customHeight="1" x14ac:dyDescent="0.2">
      <c r="A47" s="240"/>
      <c r="B47" s="241"/>
      <c r="C47" s="241"/>
      <c r="D47" s="241"/>
      <c r="E47" s="241"/>
      <c r="F47" s="241"/>
      <c r="G47" s="241"/>
      <c r="H47" s="241"/>
      <c r="I47" s="241"/>
      <c r="J47" s="241"/>
      <c r="K47" s="241"/>
      <c r="L47" s="241"/>
      <c r="M47" s="295"/>
      <c r="N47" s="296"/>
      <c r="O47" s="19" t="s">
        <v>2</v>
      </c>
      <c r="P47" s="297"/>
      <c r="Q47" s="373"/>
      <c r="R47" s="7"/>
      <c r="S47" s="8"/>
      <c r="T47" s="7"/>
    </row>
    <row r="48" spans="1:20" ht="16.7" customHeight="1" x14ac:dyDescent="0.2">
      <c r="A48" s="240"/>
      <c r="B48" s="241"/>
      <c r="C48" s="241"/>
      <c r="D48" s="241"/>
      <c r="E48" s="241"/>
      <c r="F48" s="241"/>
      <c r="G48" s="241"/>
      <c r="H48" s="241"/>
      <c r="I48" s="241"/>
      <c r="J48" s="241"/>
      <c r="K48" s="241"/>
      <c r="L48" s="241"/>
      <c r="M48" s="295"/>
      <c r="N48" s="296"/>
      <c r="O48" s="19" t="s">
        <v>2</v>
      </c>
      <c r="P48" s="297"/>
      <c r="Q48" s="373"/>
      <c r="R48" s="7"/>
      <c r="S48" s="8"/>
      <c r="T48" s="7"/>
    </row>
    <row r="49" spans="1:20" ht="10.7" customHeight="1" x14ac:dyDescent="0.2">
      <c r="A49" s="225"/>
      <c r="B49" s="226"/>
      <c r="C49" s="226"/>
      <c r="D49" s="226"/>
      <c r="E49" s="226"/>
      <c r="F49" s="226"/>
      <c r="G49" s="226"/>
      <c r="H49" s="226"/>
      <c r="I49" s="226"/>
      <c r="J49" s="226"/>
      <c r="K49" s="226"/>
      <c r="L49" s="226"/>
      <c r="M49" s="226"/>
      <c r="N49" s="226"/>
      <c r="O49" s="226"/>
      <c r="P49" s="226"/>
      <c r="Q49" s="226"/>
      <c r="R49" s="226"/>
      <c r="S49" s="226"/>
      <c r="T49" s="226"/>
    </row>
    <row r="50" spans="1:20" ht="15.95" customHeight="1" x14ac:dyDescent="0.2">
      <c r="A50" s="309" t="s">
        <v>52</v>
      </c>
      <c r="B50" s="310"/>
      <c r="C50" s="310"/>
      <c r="D50" s="310"/>
      <c r="E50" s="310"/>
      <c r="F50" s="310"/>
      <c r="G50" s="310"/>
      <c r="H50" s="310"/>
      <c r="I50" s="310"/>
      <c r="J50" s="310"/>
      <c r="K50" s="20"/>
      <c r="L50" s="21"/>
      <c r="M50" s="267" t="s">
        <v>95</v>
      </c>
      <c r="N50" s="245"/>
      <c r="O50" s="245"/>
      <c r="P50" s="245"/>
      <c r="Q50" s="245"/>
      <c r="R50" s="245"/>
      <c r="S50" s="14" t="s">
        <v>0</v>
      </c>
      <c r="T50" s="14" t="s">
        <v>7</v>
      </c>
    </row>
    <row r="51" spans="1:20" ht="16.7" customHeight="1" x14ac:dyDescent="0.2">
      <c r="A51" s="214" t="s">
        <v>93</v>
      </c>
      <c r="B51" s="215"/>
      <c r="C51" s="215"/>
      <c r="D51" s="216" t="s">
        <v>63</v>
      </c>
      <c r="E51" s="215"/>
      <c r="F51" s="215"/>
      <c r="G51" s="215"/>
      <c r="H51" s="215"/>
      <c r="I51" s="215"/>
      <c r="J51" s="215"/>
      <c r="K51" s="15" t="s">
        <v>61</v>
      </c>
      <c r="L51" s="15" t="s">
        <v>94</v>
      </c>
      <c r="M51" s="267" t="s">
        <v>51</v>
      </c>
      <c r="N51" s="245"/>
      <c r="O51" s="267" t="s">
        <v>34</v>
      </c>
      <c r="P51" s="245"/>
      <c r="Q51" s="245"/>
      <c r="R51" s="17" t="s">
        <v>37</v>
      </c>
      <c r="S51" s="15"/>
      <c r="T51" s="15"/>
    </row>
    <row r="52" spans="1:20" ht="15.95" customHeight="1" x14ac:dyDescent="0.2">
      <c r="A52" s="244" t="s">
        <v>9</v>
      </c>
      <c r="B52" s="245"/>
      <c r="C52" s="245"/>
      <c r="D52" s="7"/>
      <c r="E52" s="16" t="s">
        <v>6</v>
      </c>
      <c r="F52" s="7"/>
      <c r="G52" s="240"/>
      <c r="H52" s="241"/>
      <c r="I52" s="241"/>
      <c r="J52" s="241"/>
      <c r="K52" s="6"/>
      <c r="L52" s="9">
        <v>580</v>
      </c>
      <c r="M52" s="372"/>
      <c r="N52" s="241"/>
      <c r="O52" s="372"/>
      <c r="P52" s="241"/>
      <c r="Q52" s="241"/>
      <c r="R52" s="8"/>
      <c r="S52" s="27">
        <f>IF(((K52*L52)-M52-O52-R52)&lt;0,0,((K52*L52)-M52-O52-R52))</f>
        <v>0</v>
      </c>
      <c r="T52" s="7"/>
    </row>
    <row r="53" spans="1:20" ht="17.45" customHeight="1" x14ac:dyDescent="0.2">
      <c r="A53" s="244" t="s">
        <v>46</v>
      </c>
      <c r="B53" s="245"/>
      <c r="C53" s="245"/>
      <c r="D53" s="7"/>
      <c r="E53" s="16" t="s">
        <v>6</v>
      </c>
      <c r="F53" s="7"/>
      <c r="G53" s="240"/>
      <c r="H53" s="241"/>
      <c r="I53" s="241"/>
      <c r="J53" s="241"/>
      <c r="K53" s="6"/>
      <c r="L53" s="8"/>
      <c r="M53" s="372"/>
      <c r="N53" s="241"/>
      <c r="O53" s="372"/>
      <c r="P53" s="241"/>
      <c r="Q53" s="241"/>
      <c r="R53" s="8"/>
      <c r="S53" s="27">
        <f>IF(((K53*L53)-M53-O53-R53)&lt;0,0,((K53*L53)-M53-O53-R53))</f>
        <v>0</v>
      </c>
      <c r="T53" s="7"/>
    </row>
    <row r="54" spans="1:20" ht="15.95" customHeight="1" x14ac:dyDescent="0.2">
      <c r="A54" s="244" t="s">
        <v>57</v>
      </c>
      <c r="B54" s="245"/>
      <c r="C54" s="245"/>
      <c r="D54" s="7"/>
      <c r="E54" s="16" t="s">
        <v>6</v>
      </c>
      <c r="F54" s="7"/>
      <c r="G54" s="240"/>
      <c r="H54" s="241"/>
      <c r="I54" s="241"/>
      <c r="J54" s="241"/>
      <c r="K54" s="6"/>
      <c r="L54" s="8"/>
      <c r="M54" s="372"/>
      <c r="N54" s="241"/>
      <c r="O54" s="372"/>
      <c r="P54" s="241"/>
      <c r="Q54" s="241"/>
      <c r="R54" s="8"/>
      <c r="S54" s="27">
        <f>IF(((K54*L54)-M54-O54-R54)&lt;0,0,((K54*L54)-M54-O54-R54))</f>
        <v>0</v>
      </c>
      <c r="T54" s="7"/>
    </row>
    <row r="55" spans="1:20" ht="15.95" customHeight="1" x14ac:dyDescent="0.2">
      <c r="A55" s="240"/>
      <c r="B55" s="241"/>
      <c r="C55" s="241"/>
      <c r="D55" s="7"/>
      <c r="E55" s="16" t="s">
        <v>6</v>
      </c>
      <c r="F55" s="7"/>
      <c r="G55" s="240"/>
      <c r="H55" s="241"/>
      <c r="I55" s="241"/>
      <c r="J55" s="241"/>
      <c r="K55" s="6"/>
      <c r="L55" s="8"/>
      <c r="M55" s="372"/>
      <c r="N55" s="241"/>
      <c r="O55" s="372"/>
      <c r="P55" s="241"/>
      <c r="Q55" s="241"/>
      <c r="R55" s="8"/>
      <c r="S55" s="27">
        <f>IF(((K55*L55)-M55-O55-R55)&lt;0,0,((K55*L55)-M55-O55-R55))</f>
        <v>0</v>
      </c>
      <c r="T55" s="7"/>
    </row>
    <row r="56" spans="1:20" ht="14.45" customHeight="1" x14ac:dyDescent="0.2">
      <c r="A56" s="377" t="s">
        <v>96</v>
      </c>
      <c r="B56" s="232"/>
      <c r="C56" s="232"/>
      <c r="D56" s="232"/>
      <c r="E56" s="232"/>
      <c r="F56" s="232"/>
      <c r="G56" s="232"/>
      <c r="H56" s="232"/>
      <c r="I56" s="232"/>
      <c r="J56" s="232"/>
      <c r="K56" s="232"/>
      <c r="L56" s="232"/>
      <c r="M56" s="232"/>
      <c r="N56" s="232"/>
      <c r="O56" s="232"/>
      <c r="P56" s="232"/>
      <c r="Q56" s="232"/>
      <c r="R56" s="232"/>
      <c r="S56" s="232"/>
      <c r="T56" s="232"/>
    </row>
    <row r="57" spans="1:20" ht="13.7" customHeight="1" x14ac:dyDescent="0.2">
      <c r="A57" s="286" t="s">
        <v>97</v>
      </c>
      <c r="B57" s="287"/>
      <c r="C57" s="287"/>
      <c r="D57" s="287"/>
      <c r="E57" s="287"/>
      <c r="F57" s="287"/>
      <c r="G57" s="287"/>
      <c r="H57" s="287"/>
      <c r="I57" s="287"/>
      <c r="J57" s="287"/>
      <c r="K57" s="287"/>
      <c r="L57" s="287"/>
      <c r="M57" s="287"/>
      <c r="N57" s="287"/>
      <c r="O57" s="287"/>
      <c r="P57" s="287"/>
      <c r="Q57" s="287"/>
      <c r="R57" s="287"/>
      <c r="S57" s="287"/>
      <c r="T57" s="287"/>
    </row>
    <row r="58" spans="1:20" ht="13.7" customHeight="1" x14ac:dyDescent="0.2">
      <c r="A58" s="286" t="s">
        <v>103</v>
      </c>
      <c r="B58" s="287"/>
      <c r="C58" s="287"/>
      <c r="D58" s="287"/>
      <c r="E58" s="287"/>
      <c r="F58" s="287"/>
      <c r="G58" s="287"/>
      <c r="H58" s="287"/>
      <c r="I58" s="287"/>
      <c r="J58" s="287"/>
      <c r="K58" s="287"/>
      <c r="L58" s="287"/>
      <c r="M58" s="287"/>
      <c r="N58" s="287"/>
      <c r="O58" s="287"/>
      <c r="P58" s="287"/>
      <c r="Q58" s="287"/>
      <c r="R58" s="287"/>
      <c r="S58" s="287"/>
      <c r="T58" s="287"/>
    </row>
    <row r="59" spans="1:20" ht="14.45" customHeight="1" x14ac:dyDescent="0.2">
      <c r="A59" s="288" t="s">
        <v>87</v>
      </c>
      <c r="B59" s="215"/>
      <c r="C59" s="215"/>
      <c r="D59" s="215"/>
      <c r="E59" s="215"/>
      <c r="F59" s="215"/>
      <c r="G59" s="215"/>
      <c r="H59" s="215"/>
      <c r="I59" s="215"/>
      <c r="J59" s="215"/>
      <c r="K59" s="215"/>
      <c r="L59" s="215"/>
      <c r="M59" s="215"/>
      <c r="N59" s="215"/>
      <c r="O59" s="215"/>
      <c r="P59" s="215"/>
      <c r="Q59" s="215"/>
      <c r="R59" s="215"/>
      <c r="S59" s="215"/>
      <c r="T59" s="215"/>
    </row>
    <row r="60" spans="1:20" ht="10.7" customHeight="1" x14ac:dyDescent="0.2">
      <c r="A60" s="225"/>
      <c r="B60" s="226"/>
      <c r="C60" s="226"/>
      <c r="D60" s="226"/>
      <c r="E60" s="226"/>
      <c r="F60" s="226"/>
      <c r="G60" s="226"/>
      <c r="H60" s="226"/>
      <c r="I60" s="226"/>
      <c r="J60" s="226"/>
      <c r="K60" s="226"/>
      <c r="L60" s="226"/>
      <c r="M60" s="226"/>
      <c r="N60" s="226"/>
      <c r="O60" s="226"/>
      <c r="P60" s="226"/>
      <c r="Q60" s="226"/>
      <c r="R60" s="226"/>
      <c r="S60" s="226"/>
      <c r="T60" s="226"/>
    </row>
    <row r="61" spans="1:20" ht="15.95" customHeight="1" x14ac:dyDescent="0.2">
      <c r="A61" s="309" t="s">
        <v>83</v>
      </c>
      <c r="B61" s="310"/>
      <c r="C61" s="310"/>
      <c r="D61" s="310"/>
      <c r="E61" s="310"/>
      <c r="F61" s="310"/>
      <c r="G61" s="310"/>
      <c r="H61" s="310"/>
      <c r="I61" s="310"/>
      <c r="J61" s="310"/>
      <c r="K61" s="310"/>
      <c r="L61" s="269" t="s">
        <v>8</v>
      </c>
      <c r="M61" s="245"/>
      <c r="N61" s="245"/>
      <c r="O61" s="267" t="s">
        <v>61</v>
      </c>
      <c r="P61" s="245"/>
      <c r="Q61" s="245"/>
      <c r="R61" s="17" t="s">
        <v>68</v>
      </c>
      <c r="S61" s="17" t="s">
        <v>0</v>
      </c>
      <c r="T61" s="17" t="s">
        <v>7</v>
      </c>
    </row>
    <row r="62" spans="1:20" ht="16.7" customHeight="1" x14ac:dyDescent="0.2">
      <c r="A62" s="288" t="s">
        <v>81</v>
      </c>
      <c r="B62" s="215"/>
      <c r="C62" s="215"/>
      <c r="D62" s="215"/>
      <c r="E62" s="215"/>
      <c r="F62" s="215"/>
      <c r="G62" s="215"/>
      <c r="H62" s="215"/>
      <c r="I62" s="215"/>
      <c r="J62" s="215"/>
      <c r="K62" s="215"/>
      <c r="L62" s="244" t="s">
        <v>6</v>
      </c>
      <c r="M62" s="245"/>
      <c r="N62" s="245"/>
      <c r="O62" s="242"/>
      <c r="P62" s="241"/>
      <c r="Q62" s="241"/>
      <c r="R62" s="9">
        <v>60</v>
      </c>
      <c r="S62" s="27">
        <f>+O62*R62</f>
        <v>0</v>
      </c>
      <c r="T62" s="7"/>
    </row>
    <row r="63" spans="1:20" ht="15.2" customHeight="1" x14ac:dyDescent="0.2">
      <c r="A63" s="245"/>
      <c r="B63" s="245"/>
      <c r="C63" s="245"/>
      <c r="D63" s="245"/>
      <c r="E63" s="245"/>
      <c r="F63" s="245"/>
      <c r="G63" s="245"/>
      <c r="H63" s="245"/>
      <c r="I63" s="245"/>
      <c r="J63" s="245"/>
      <c r="K63" s="245"/>
      <c r="L63" s="244" t="s">
        <v>71</v>
      </c>
      <c r="M63" s="245"/>
      <c r="N63" s="245"/>
      <c r="O63" s="242"/>
      <c r="P63" s="241"/>
      <c r="Q63" s="241"/>
      <c r="R63" s="9">
        <v>80</v>
      </c>
      <c r="S63" s="27">
        <f>+O63*R63</f>
        <v>0</v>
      </c>
      <c r="T63" s="7"/>
    </row>
    <row r="64" spans="1:20" ht="12.95" customHeight="1" x14ac:dyDescent="0.2">
      <c r="A64" s="225"/>
      <c r="B64" s="226"/>
      <c r="C64" s="226"/>
      <c r="D64" s="226"/>
      <c r="E64" s="226"/>
      <c r="F64" s="226"/>
      <c r="G64" s="226"/>
      <c r="H64" s="226"/>
      <c r="I64" s="226"/>
      <c r="J64" s="226"/>
      <c r="K64" s="226"/>
      <c r="L64" s="226"/>
      <c r="M64" s="226"/>
      <c r="N64" s="226"/>
      <c r="O64" s="226"/>
      <c r="P64" s="226"/>
      <c r="Q64" s="226"/>
      <c r="R64" s="226"/>
      <c r="S64" s="226"/>
      <c r="T64" s="226"/>
    </row>
    <row r="65" spans="1:20" ht="16.7" customHeight="1" x14ac:dyDescent="0.2">
      <c r="A65" s="309" t="s">
        <v>3</v>
      </c>
      <c r="B65" s="310"/>
      <c r="C65" s="310"/>
      <c r="D65" s="310"/>
      <c r="E65" s="310"/>
      <c r="F65" s="310"/>
      <c r="G65" s="310"/>
      <c r="H65" s="310"/>
      <c r="I65" s="310"/>
      <c r="J65" s="310"/>
      <c r="K65" s="310"/>
      <c r="L65" s="269" t="s">
        <v>99</v>
      </c>
      <c r="M65" s="245"/>
      <c r="N65" s="245"/>
      <c r="O65" s="267" t="s">
        <v>61</v>
      </c>
      <c r="P65" s="245"/>
      <c r="Q65" s="245"/>
      <c r="R65" s="17" t="s">
        <v>68</v>
      </c>
      <c r="S65" s="17" t="s">
        <v>0</v>
      </c>
      <c r="T65" s="17" t="s">
        <v>7</v>
      </c>
    </row>
    <row r="66" spans="1:20" ht="16.7" customHeight="1" x14ac:dyDescent="0.2">
      <c r="A66" s="299" t="s">
        <v>10</v>
      </c>
      <c r="B66" s="215"/>
      <c r="C66" s="215"/>
      <c r="D66" s="215"/>
      <c r="E66" s="215"/>
      <c r="F66" s="215"/>
      <c r="G66" s="215"/>
      <c r="H66" s="215"/>
      <c r="I66" s="215"/>
      <c r="J66" s="215"/>
      <c r="K66" s="215"/>
      <c r="L66" s="244" t="s">
        <v>6</v>
      </c>
      <c r="M66" s="245"/>
      <c r="N66" s="245"/>
      <c r="O66" s="389"/>
      <c r="P66" s="313"/>
      <c r="Q66" s="313"/>
      <c r="R66" s="9">
        <v>400</v>
      </c>
      <c r="S66" s="27">
        <f>+O66*R66</f>
        <v>0</v>
      </c>
      <c r="T66" s="7"/>
    </row>
    <row r="67" spans="1:20" ht="14.45" customHeight="1" x14ac:dyDescent="0.2">
      <c r="A67" s="286" t="s">
        <v>100</v>
      </c>
      <c r="B67" s="287"/>
      <c r="C67" s="287"/>
      <c r="D67" s="287"/>
      <c r="E67" s="287"/>
      <c r="F67" s="287"/>
      <c r="G67" s="287"/>
      <c r="H67" s="287"/>
      <c r="I67" s="287"/>
      <c r="J67" s="287"/>
      <c r="K67" s="287"/>
      <c r="L67" s="287"/>
      <c r="M67" s="287"/>
      <c r="N67" s="287"/>
      <c r="O67" s="287"/>
      <c r="P67" s="287"/>
      <c r="Q67" s="287"/>
      <c r="R67" s="287"/>
      <c r="S67" s="287"/>
      <c r="T67" s="287"/>
    </row>
    <row r="68" spans="1:20" ht="14.45" customHeight="1" x14ac:dyDescent="0.2">
      <c r="A68" s="288" t="s">
        <v>20</v>
      </c>
      <c r="B68" s="215"/>
      <c r="C68" s="215"/>
      <c r="D68" s="215"/>
      <c r="E68" s="215"/>
      <c r="F68" s="215"/>
      <c r="G68" s="215"/>
      <c r="H68" s="215"/>
      <c r="I68" s="215"/>
      <c r="J68" s="215"/>
      <c r="K68" s="215"/>
      <c r="L68" s="215"/>
      <c r="M68" s="215"/>
      <c r="N68" s="215"/>
      <c r="O68" s="215"/>
      <c r="P68" s="215"/>
      <c r="Q68" s="215"/>
      <c r="R68" s="215"/>
      <c r="S68" s="215"/>
      <c r="T68" s="215"/>
    </row>
    <row r="69" spans="1:20" ht="12.2" customHeight="1" x14ac:dyDescent="0.2">
      <c r="A69" s="390"/>
      <c r="B69" s="226"/>
      <c r="C69" s="226"/>
      <c r="D69" s="226"/>
      <c r="E69" s="226"/>
      <c r="F69" s="226"/>
      <c r="G69" s="226"/>
      <c r="H69" s="226"/>
      <c r="I69" s="226"/>
      <c r="J69" s="226"/>
      <c r="K69" s="226"/>
      <c r="L69" s="226"/>
      <c r="M69" s="226"/>
      <c r="N69" s="226"/>
      <c r="O69" s="226"/>
      <c r="P69" s="226"/>
      <c r="Q69" s="226"/>
      <c r="R69" s="226"/>
      <c r="S69" s="226"/>
      <c r="T69" s="226"/>
    </row>
    <row r="70" spans="1:20" ht="15.2" customHeight="1" x14ac:dyDescent="0.2">
      <c r="A70" s="309" t="s">
        <v>49</v>
      </c>
      <c r="B70" s="310"/>
      <c r="C70" s="310"/>
      <c r="D70" s="310"/>
      <c r="E70" s="310"/>
      <c r="F70" s="310"/>
      <c r="G70" s="310"/>
      <c r="H70" s="310"/>
      <c r="I70" s="310"/>
      <c r="J70" s="310"/>
      <c r="K70" s="310"/>
      <c r="L70" s="310"/>
      <c r="M70" s="310"/>
      <c r="N70" s="310"/>
      <c r="O70" s="310"/>
      <c r="P70" s="310"/>
      <c r="Q70" s="310"/>
      <c r="R70" s="22" t="s">
        <v>47</v>
      </c>
      <c r="S70" s="14" t="s">
        <v>22</v>
      </c>
      <c r="T70" s="14" t="s">
        <v>5</v>
      </c>
    </row>
    <row r="71" spans="1:20" ht="15.95" customHeight="1" x14ac:dyDescent="0.2">
      <c r="A71" s="375" t="s">
        <v>76</v>
      </c>
      <c r="B71" s="215"/>
      <c r="C71" s="215"/>
      <c r="D71" s="215"/>
      <c r="E71" s="215"/>
      <c r="F71" s="215"/>
      <c r="G71" s="215"/>
      <c r="H71" s="215"/>
      <c r="I71" s="215"/>
      <c r="J71" s="215"/>
      <c r="K71" s="215"/>
      <c r="L71" s="215"/>
      <c r="M71" s="215"/>
      <c r="N71" s="215"/>
      <c r="O71" s="215"/>
      <c r="P71" s="215"/>
      <c r="Q71" s="215"/>
      <c r="R71" s="15" t="s">
        <v>45</v>
      </c>
      <c r="S71" s="15" t="s">
        <v>44</v>
      </c>
      <c r="T71" s="15" t="s">
        <v>58</v>
      </c>
    </row>
    <row r="72" spans="1:20" ht="16.7" customHeight="1" x14ac:dyDescent="0.2">
      <c r="A72" s="240"/>
      <c r="B72" s="241"/>
      <c r="C72" s="241"/>
      <c r="D72" s="241"/>
      <c r="E72" s="241"/>
      <c r="F72" s="241"/>
      <c r="G72" s="241"/>
      <c r="H72" s="241"/>
      <c r="I72" s="241"/>
      <c r="J72" s="241"/>
      <c r="K72" s="241"/>
      <c r="L72" s="241"/>
      <c r="M72" s="241"/>
      <c r="N72" s="241"/>
      <c r="O72" s="241"/>
      <c r="P72" s="241"/>
      <c r="Q72" s="241"/>
      <c r="R72" s="7"/>
      <c r="S72" s="8"/>
      <c r="T72" s="7"/>
    </row>
    <row r="73" spans="1:20" ht="16.7" customHeight="1" x14ac:dyDescent="0.2">
      <c r="A73" s="240"/>
      <c r="B73" s="241"/>
      <c r="C73" s="241"/>
      <c r="D73" s="241"/>
      <c r="E73" s="241"/>
      <c r="F73" s="241"/>
      <c r="G73" s="241"/>
      <c r="H73" s="241"/>
      <c r="I73" s="241"/>
      <c r="J73" s="241"/>
      <c r="K73" s="241"/>
      <c r="L73" s="241"/>
      <c r="M73" s="241"/>
      <c r="N73" s="241"/>
      <c r="O73" s="241"/>
      <c r="P73" s="241"/>
      <c r="Q73" s="241"/>
      <c r="R73" s="7"/>
      <c r="S73" s="8"/>
      <c r="T73" s="7"/>
    </row>
    <row r="74" spans="1:20" ht="16.7" customHeight="1" x14ac:dyDescent="0.2">
      <c r="A74" s="240"/>
      <c r="B74" s="241"/>
      <c r="C74" s="241"/>
      <c r="D74" s="241"/>
      <c r="E74" s="241"/>
      <c r="F74" s="241"/>
      <c r="G74" s="241"/>
      <c r="H74" s="241"/>
      <c r="I74" s="241"/>
      <c r="J74" s="241"/>
      <c r="K74" s="241"/>
      <c r="L74" s="241"/>
      <c r="M74" s="241"/>
      <c r="N74" s="241"/>
      <c r="O74" s="241"/>
      <c r="P74" s="241"/>
      <c r="Q74" s="241"/>
      <c r="R74" s="7"/>
      <c r="S74" s="8"/>
      <c r="T74" s="7"/>
    </row>
    <row r="75" spans="1:20" ht="16.7" customHeight="1" x14ac:dyDescent="0.2">
      <c r="A75" s="240"/>
      <c r="B75" s="241"/>
      <c r="C75" s="241"/>
      <c r="D75" s="241"/>
      <c r="E75" s="241"/>
      <c r="F75" s="241"/>
      <c r="G75" s="241"/>
      <c r="H75" s="241"/>
      <c r="I75" s="241"/>
      <c r="J75" s="241"/>
      <c r="K75" s="241"/>
      <c r="L75" s="241"/>
      <c r="M75" s="241"/>
      <c r="N75" s="241"/>
      <c r="O75" s="241"/>
      <c r="P75" s="241"/>
      <c r="Q75" s="241"/>
      <c r="R75" s="7"/>
      <c r="S75" s="8"/>
      <c r="T75" s="7"/>
    </row>
    <row r="76" spans="1:20" ht="9.1999999999999993" customHeight="1" x14ac:dyDescent="0.2">
      <c r="A76" s="333"/>
      <c r="B76" s="246"/>
      <c r="C76" s="246"/>
      <c r="D76" s="246"/>
      <c r="E76" s="246"/>
      <c r="F76" s="246"/>
      <c r="G76" s="246"/>
      <c r="H76" s="246"/>
      <c r="I76" s="246"/>
      <c r="J76" s="246"/>
      <c r="K76" s="246"/>
      <c r="L76" s="246"/>
      <c r="M76" s="246"/>
      <c r="N76" s="246"/>
      <c r="O76" s="246"/>
      <c r="P76" s="246"/>
      <c r="Q76" s="246"/>
      <c r="R76" s="246"/>
      <c r="S76" s="246"/>
      <c r="T76" s="246"/>
    </row>
    <row r="77" spans="1:20" ht="18.2" customHeight="1" x14ac:dyDescent="0.2">
      <c r="A77" s="184" t="s">
        <v>30</v>
      </c>
      <c r="B77" s="245"/>
      <c r="C77" s="245"/>
      <c r="D77" s="245"/>
      <c r="E77" s="245"/>
      <c r="F77" s="245"/>
      <c r="G77" s="245"/>
      <c r="H77" s="245"/>
      <c r="I77" s="245"/>
      <c r="J77" s="245"/>
      <c r="K77" s="245"/>
      <c r="L77" s="245"/>
      <c r="M77" s="245"/>
      <c r="N77" s="245"/>
      <c r="O77" s="245"/>
      <c r="P77" s="245"/>
      <c r="Q77" s="245"/>
      <c r="R77" s="245"/>
      <c r="S77" s="29">
        <f>+S21+SUM(S25:S28)+SUM(S33:S37)+SUM(S52:S55)+SUM(S62:S63)+S66+SUM(S45:S48)+SUM(S72:S75)</f>
        <v>0</v>
      </c>
      <c r="T77" s="16"/>
    </row>
    <row r="78" spans="1:20" ht="15.95" customHeight="1" x14ac:dyDescent="0.2">
      <c r="A78" s="244" t="s">
        <v>69</v>
      </c>
      <c r="B78" s="245"/>
      <c r="C78" s="245"/>
      <c r="D78" s="245"/>
      <c r="E78" s="245"/>
      <c r="F78" s="240"/>
      <c r="G78" s="241"/>
      <c r="H78" s="241"/>
      <c r="I78" s="241"/>
      <c r="J78" s="241"/>
      <c r="K78" s="241"/>
      <c r="L78" s="241"/>
      <c r="M78" s="241"/>
      <c r="N78" s="241"/>
      <c r="O78" s="241"/>
      <c r="P78" s="241"/>
      <c r="Q78" s="241"/>
      <c r="R78" s="241"/>
      <c r="S78" s="8"/>
      <c r="T78" s="7"/>
    </row>
    <row r="79" spans="1:20" ht="16.7" customHeight="1" x14ac:dyDescent="0.2">
      <c r="A79" s="244" t="s">
        <v>43</v>
      </c>
      <c r="B79" s="245"/>
      <c r="C79" s="245"/>
      <c r="D79" s="245"/>
      <c r="E79" s="245"/>
      <c r="F79" s="240"/>
      <c r="G79" s="241"/>
      <c r="H79" s="241"/>
      <c r="I79" s="241"/>
      <c r="J79" s="241"/>
      <c r="K79" s="241"/>
      <c r="L79" s="241"/>
      <c r="M79" s="241"/>
      <c r="N79" s="241"/>
      <c r="O79" s="241"/>
      <c r="P79" s="241"/>
      <c r="Q79" s="241"/>
      <c r="R79" s="241"/>
      <c r="S79" s="8"/>
      <c r="T79" s="7"/>
    </row>
    <row r="80" spans="1:20" ht="17.45" customHeight="1" x14ac:dyDescent="0.2">
      <c r="A80" s="326" t="s">
        <v>19</v>
      </c>
      <c r="B80" s="245"/>
      <c r="C80" s="245"/>
      <c r="D80" s="245"/>
      <c r="E80" s="245"/>
      <c r="F80" s="245"/>
      <c r="G80" s="245"/>
      <c r="H80" s="245"/>
      <c r="I80" s="245"/>
      <c r="J80" s="245"/>
      <c r="K80" s="245"/>
      <c r="L80" s="245"/>
      <c r="M80" s="245"/>
      <c r="N80" s="245"/>
      <c r="O80" s="245"/>
      <c r="P80" s="245"/>
      <c r="Q80" s="245"/>
      <c r="R80" s="245"/>
      <c r="S80" s="28">
        <f>+S77-SUM(S78:S79)</f>
        <v>0</v>
      </c>
      <c r="T80" s="16"/>
    </row>
    <row r="81" spans="1:20" ht="10.7" customHeight="1" x14ac:dyDescent="0.2">
      <c r="A81" s="333"/>
      <c r="B81" s="246"/>
      <c r="C81" s="246"/>
      <c r="D81" s="246"/>
      <c r="E81" s="246"/>
      <c r="F81" s="246"/>
      <c r="G81" s="246"/>
      <c r="H81" s="246"/>
      <c r="I81" s="246"/>
      <c r="J81" s="246"/>
      <c r="K81" s="246"/>
      <c r="L81" s="246"/>
      <c r="M81" s="246"/>
      <c r="N81" s="246"/>
      <c r="O81" s="246"/>
      <c r="P81" s="246"/>
      <c r="Q81" s="246"/>
      <c r="R81" s="246"/>
      <c r="S81" s="246"/>
      <c r="T81" s="246"/>
    </row>
    <row r="82" spans="1:20" ht="16.7" customHeight="1" x14ac:dyDescent="0.2">
      <c r="A82" s="10"/>
      <c r="B82" s="392" t="s">
        <v>35</v>
      </c>
      <c r="C82" s="393"/>
      <c r="D82" s="393"/>
      <c r="E82" s="393"/>
      <c r="F82" s="393"/>
      <c r="G82" s="393"/>
      <c r="H82" s="393"/>
      <c r="I82" s="393"/>
      <c r="J82" s="393"/>
      <c r="K82" s="393"/>
      <c r="L82" s="393"/>
      <c r="M82" s="23"/>
      <c r="N82" s="10"/>
      <c r="O82" s="286" t="s">
        <v>75</v>
      </c>
      <c r="P82" s="287"/>
      <c r="Q82" s="287"/>
      <c r="R82" s="287"/>
      <c r="S82" s="287"/>
      <c r="T82" s="287"/>
    </row>
    <row r="83" spans="1:20" ht="16.7" customHeight="1" x14ac:dyDescent="0.2">
      <c r="A83" s="10"/>
      <c r="B83" s="286" t="s">
        <v>42</v>
      </c>
      <c r="C83" s="287"/>
      <c r="D83" s="10"/>
      <c r="E83" s="392" t="s">
        <v>12</v>
      </c>
      <c r="F83" s="393"/>
      <c r="G83" s="393"/>
      <c r="H83" s="394"/>
      <c r="I83" s="395"/>
      <c r="J83" s="395"/>
      <c r="K83" s="395"/>
      <c r="L83" s="395"/>
      <c r="M83" s="23"/>
      <c r="N83" s="10"/>
      <c r="O83" s="286" t="s">
        <v>50</v>
      </c>
      <c r="P83" s="287"/>
      <c r="Q83" s="287"/>
      <c r="R83" s="287"/>
      <c r="S83" s="287"/>
      <c r="T83" s="287"/>
    </row>
    <row r="84" spans="1:20" ht="9.9499999999999993" customHeight="1" x14ac:dyDescent="0.2">
      <c r="A84" s="333"/>
      <c r="B84" s="246"/>
      <c r="C84" s="246"/>
      <c r="D84" s="246"/>
      <c r="E84" s="246"/>
      <c r="F84" s="246"/>
      <c r="G84" s="246"/>
      <c r="H84" s="246"/>
      <c r="I84" s="246"/>
      <c r="J84" s="246"/>
      <c r="K84" s="246"/>
      <c r="L84" s="246"/>
      <c r="M84" s="246"/>
      <c r="N84" s="246"/>
      <c r="O84" s="246"/>
      <c r="P84" s="246"/>
      <c r="Q84" s="246"/>
      <c r="R84" s="246"/>
      <c r="S84" s="246"/>
      <c r="T84" s="246"/>
    </row>
    <row r="85" spans="1:20" ht="15.95" customHeight="1" x14ac:dyDescent="0.2">
      <c r="A85" s="377" t="s">
        <v>33</v>
      </c>
      <c r="B85" s="232"/>
      <c r="C85" s="232"/>
      <c r="D85" s="232"/>
      <c r="E85" s="377" t="s">
        <v>56</v>
      </c>
      <c r="F85" s="232"/>
      <c r="G85" s="232"/>
      <c r="H85" s="232"/>
      <c r="I85" s="232"/>
      <c r="J85" s="232"/>
      <c r="K85" s="232"/>
      <c r="L85" s="377" t="s">
        <v>25</v>
      </c>
      <c r="M85" s="232"/>
      <c r="N85" s="232"/>
      <c r="O85" s="232"/>
      <c r="P85" s="232"/>
      <c r="Q85" s="232"/>
      <c r="R85" s="232"/>
      <c r="S85" s="232"/>
      <c r="T85" s="232"/>
    </row>
    <row r="86" spans="1:20" ht="33.200000000000003" customHeight="1" x14ac:dyDescent="0.2">
      <c r="A86" s="355"/>
      <c r="B86" s="355"/>
      <c r="C86" s="355"/>
      <c r="D86" s="355"/>
      <c r="E86" s="355"/>
      <c r="F86" s="355"/>
      <c r="G86" s="355"/>
      <c r="H86" s="355"/>
      <c r="I86" s="355"/>
      <c r="J86" s="355"/>
      <c r="K86" s="355"/>
      <c r="L86" s="355"/>
      <c r="M86" s="355"/>
      <c r="N86" s="355"/>
      <c r="O86" s="355"/>
      <c r="P86" s="355"/>
      <c r="Q86" s="355"/>
      <c r="R86" s="355"/>
      <c r="S86" s="355"/>
      <c r="T86" s="355"/>
    </row>
    <row r="87" spans="1:20" ht="12.95" customHeight="1" x14ac:dyDescent="0.2">
      <c r="A87" s="376"/>
      <c r="B87" s="226"/>
      <c r="C87" s="226"/>
      <c r="D87" s="226"/>
      <c r="E87" s="226"/>
      <c r="F87" s="226"/>
      <c r="G87" s="226"/>
      <c r="H87" s="226"/>
      <c r="I87" s="226"/>
      <c r="J87" s="226"/>
      <c r="K87" s="226"/>
      <c r="L87" s="226"/>
      <c r="M87" s="226"/>
      <c r="N87" s="226"/>
      <c r="O87" s="226"/>
      <c r="P87" s="226"/>
      <c r="Q87" s="226"/>
      <c r="R87" s="226"/>
      <c r="S87" s="226"/>
      <c r="T87" s="226"/>
    </row>
  </sheetData>
  <sheetProtection formatCells="0" formatColumns="0" formatRows="0" insertColumns="0" insertRows="0" insertHyperlinks="0" deleteColumns="0" deleteRows="0" sort="0" autoFilter="0" pivotTables="0"/>
  <mergeCells count="244">
    <mergeCell ref="A86:D86"/>
    <mergeCell ref="E86:K86"/>
    <mergeCell ref="L86:T86"/>
    <mergeCell ref="A87:T87"/>
    <mergeCell ref="B83:C83"/>
    <mergeCell ref="E83:G83"/>
    <mergeCell ref="H83:L83"/>
    <mergeCell ref="O83:T83"/>
    <mergeCell ref="A84:T84"/>
    <mergeCell ref="A85:D85"/>
    <mergeCell ref="E85:K85"/>
    <mergeCell ref="L85:T85"/>
    <mergeCell ref="A79:E79"/>
    <mergeCell ref="F79:R79"/>
    <mergeCell ref="A80:R80"/>
    <mergeCell ref="A81:T81"/>
    <mergeCell ref="B82:L82"/>
    <mergeCell ref="O82:T82"/>
    <mergeCell ref="A73:Q73"/>
    <mergeCell ref="A74:Q74"/>
    <mergeCell ref="A75:Q75"/>
    <mergeCell ref="A76:T76"/>
    <mergeCell ref="A77:R77"/>
    <mergeCell ref="A78:E78"/>
    <mergeCell ref="F78:R78"/>
    <mergeCell ref="A67:T67"/>
    <mergeCell ref="A68:T68"/>
    <mergeCell ref="A69:T69"/>
    <mergeCell ref="A70:Q70"/>
    <mergeCell ref="A71:Q71"/>
    <mergeCell ref="A72:Q72"/>
    <mergeCell ref="A65:K65"/>
    <mergeCell ref="L65:N65"/>
    <mergeCell ref="O65:Q65"/>
    <mergeCell ref="A66:K66"/>
    <mergeCell ref="L66:N66"/>
    <mergeCell ref="O66:Q66"/>
    <mergeCell ref="A62:K63"/>
    <mergeCell ref="L62:N62"/>
    <mergeCell ref="O62:Q62"/>
    <mergeCell ref="L63:N63"/>
    <mergeCell ref="O63:Q63"/>
    <mergeCell ref="A64:T64"/>
    <mergeCell ref="A58:T58"/>
    <mergeCell ref="A59:T59"/>
    <mergeCell ref="A60:T60"/>
    <mergeCell ref="A61:K61"/>
    <mergeCell ref="L61:N61"/>
    <mergeCell ref="O61:Q61"/>
    <mergeCell ref="A55:C55"/>
    <mergeCell ref="G55:J55"/>
    <mergeCell ref="M55:N55"/>
    <mergeCell ref="O55:Q55"/>
    <mergeCell ref="A56:T56"/>
    <mergeCell ref="A57:T57"/>
    <mergeCell ref="A53:C53"/>
    <mergeCell ref="G53:J53"/>
    <mergeCell ref="M53:N53"/>
    <mergeCell ref="O53:Q53"/>
    <mergeCell ref="A54:C54"/>
    <mergeCell ref="G54:J54"/>
    <mergeCell ref="M54:N54"/>
    <mergeCell ref="O54:Q54"/>
    <mergeCell ref="A51:C51"/>
    <mergeCell ref="D51:J51"/>
    <mergeCell ref="M51:N51"/>
    <mergeCell ref="O51:Q51"/>
    <mergeCell ref="A52:C52"/>
    <mergeCell ref="G52:J52"/>
    <mergeCell ref="M52:N52"/>
    <mergeCell ref="O52:Q52"/>
    <mergeCell ref="A48:L48"/>
    <mergeCell ref="M48:N48"/>
    <mergeCell ref="P48:Q48"/>
    <mergeCell ref="A49:T49"/>
    <mergeCell ref="A50:J50"/>
    <mergeCell ref="M50:R50"/>
    <mergeCell ref="A46:L46"/>
    <mergeCell ref="M46:N46"/>
    <mergeCell ref="P46:Q46"/>
    <mergeCell ref="A47:L47"/>
    <mergeCell ref="M47:N47"/>
    <mergeCell ref="P47:Q47"/>
    <mergeCell ref="A44:L44"/>
    <mergeCell ref="M44:N44"/>
    <mergeCell ref="P44:Q44"/>
    <mergeCell ref="A45:L45"/>
    <mergeCell ref="M45:N45"/>
    <mergeCell ref="P45:Q45"/>
    <mergeCell ref="A38:T38"/>
    <mergeCell ref="A39:T39"/>
    <mergeCell ref="A40:T40"/>
    <mergeCell ref="A41:T41"/>
    <mergeCell ref="A42:T42"/>
    <mergeCell ref="A43:L43"/>
    <mergeCell ref="M43:Q43"/>
    <mergeCell ref="A36:G36"/>
    <mergeCell ref="H36:J36"/>
    <mergeCell ref="M36:N36"/>
    <mergeCell ref="O36:Q36"/>
    <mergeCell ref="A37:G37"/>
    <mergeCell ref="H37:J37"/>
    <mergeCell ref="M37:N37"/>
    <mergeCell ref="O37:Q37"/>
    <mergeCell ref="A34:G34"/>
    <mergeCell ref="H34:J34"/>
    <mergeCell ref="M34:N34"/>
    <mergeCell ref="O34:Q34"/>
    <mergeCell ref="A35:G35"/>
    <mergeCell ref="H35:J35"/>
    <mergeCell ref="M35:N35"/>
    <mergeCell ref="O35:Q35"/>
    <mergeCell ref="M32:N32"/>
    <mergeCell ref="O32:Q32"/>
    <mergeCell ref="A33:G33"/>
    <mergeCell ref="H33:J33"/>
    <mergeCell ref="M33:N33"/>
    <mergeCell ref="O33:Q33"/>
    <mergeCell ref="A28:N28"/>
    <mergeCell ref="O28:Q28"/>
    <mergeCell ref="A29:T29"/>
    <mergeCell ref="A30:T30"/>
    <mergeCell ref="A31:G32"/>
    <mergeCell ref="H31:J31"/>
    <mergeCell ref="M31:R31"/>
    <mergeCell ref="S31:S32"/>
    <mergeCell ref="T31:T32"/>
    <mergeCell ref="H32:J32"/>
    <mergeCell ref="A26:N26"/>
    <mergeCell ref="O26:Q26"/>
    <mergeCell ref="A27:C27"/>
    <mergeCell ref="D27:G27"/>
    <mergeCell ref="H27:N27"/>
    <mergeCell ref="O27:Q27"/>
    <mergeCell ref="R22:T22"/>
    <mergeCell ref="A23:T23"/>
    <mergeCell ref="A24:N24"/>
    <mergeCell ref="O24:Q24"/>
    <mergeCell ref="A25:N25"/>
    <mergeCell ref="O25:Q25"/>
    <mergeCell ref="A21:K21"/>
    <mergeCell ref="L21:N21"/>
    <mergeCell ref="O21:Q21"/>
    <mergeCell ref="A22:K22"/>
    <mergeCell ref="L22:N22"/>
    <mergeCell ref="O22:Q22"/>
    <mergeCell ref="A20:B20"/>
    <mergeCell ref="C20:D20"/>
    <mergeCell ref="E20:G20"/>
    <mergeCell ref="H20:J20"/>
    <mergeCell ref="L20:N20"/>
    <mergeCell ref="O20:Q20"/>
    <mergeCell ref="A19:B19"/>
    <mergeCell ref="C19:D19"/>
    <mergeCell ref="E19:G19"/>
    <mergeCell ref="H19:J19"/>
    <mergeCell ref="L19:N19"/>
    <mergeCell ref="O19:Q19"/>
    <mergeCell ref="A18:B18"/>
    <mergeCell ref="C18:D18"/>
    <mergeCell ref="E18:G18"/>
    <mergeCell ref="H18:J18"/>
    <mergeCell ref="L18:N18"/>
    <mergeCell ref="O18:Q18"/>
    <mergeCell ref="A17:B17"/>
    <mergeCell ref="C17:D17"/>
    <mergeCell ref="E17:G17"/>
    <mergeCell ref="H17:J17"/>
    <mergeCell ref="L17:N17"/>
    <mergeCell ref="O17:Q17"/>
    <mergeCell ref="A16:B16"/>
    <mergeCell ref="C16:D16"/>
    <mergeCell ref="E16:G16"/>
    <mergeCell ref="H16:J16"/>
    <mergeCell ref="L16:N16"/>
    <mergeCell ref="O16:Q16"/>
    <mergeCell ref="A15:B15"/>
    <mergeCell ref="C15:D15"/>
    <mergeCell ref="E15:G15"/>
    <mergeCell ref="H15:J15"/>
    <mergeCell ref="L15:N15"/>
    <mergeCell ref="O15:Q15"/>
    <mergeCell ref="A14:B14"/>
    <mergeCell ref="C14:D14"/>
    <mergeCell ref="E14:G14"/>
    <mergeCell ref="H14:J14"/>
    <mergeCell ref="L14:N14"/>
    <mergeCell ref="O14:Q14"/>
    <mergeCell ref="A13:B13"/>
    <mergeCell ref="C13:D13"/>
    <mergeCell ref="E13:G13"/>
    <mergeCell ref="H13:J13"/>
    <mergeCell ref="L13:N13"/>
    <mergeCell ref="O13:Q13"/>
    <mergeCell ref="A12:B12"/>
    <mergeCell ref="C12:D12"/>
    <mergeCell ref="E12:G12"/>
    <mergeCell ref="H12:J12"/>
    <mergeCell ref="L12:N12"/>
    <mergeCell ref="O12:Q12"/>
    <mergeCell ref="A11:B11"/>
    <mergeCell ref="C11:D11"/>
    <mergeCell ref="E11:G11"/>
    <mergeCell ref="H11:J11"/>
    <mergeCell ref="L11:N11"/>
    <mergeCell ref="O11:Q11"/>
    <mergeCell ref="A10:B10"/>
    <mergeCell ref="C10:D10"/>
    <mergeCell ref="E10:G10"/>
    <mergeCell ref="H10:J10"/>
    <mergeCell ref="L10:N10"/>
    <mergeCell ref="O10:Q10"/>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T1"/>
    <mergeCell ref="A2:B2"/>
    <mergeCell ref="C2:J2"/>
    <mergeCell ref="K2:L2"/>
    <mergeCell ref="M2:P2"/>
    <mergeCell ref="R2:T2"/>
    <mergeCell ref="A4:B4"/>
    <mergeCell ref="C4:J4"/>
    <mergeCell ref="K4:L4"/>
    <mergeCell ref="M4:T4"/>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12</vt:i4>
      </vt:variant>
    </vt:vector>
  </HeadingPairs>
  <TitlesOfParts>
    <vt:vector size="23" baseType="lpstr">
      <vt:lpstr>Fra 22.06.18 </vt:lpstr>
      <vt:lpstr>Fra 01.01.18-21.06.18</vt:lpstr>
      <vt:lpstr>Fra01januar2017</vt:lpstr>
      <vt:lpstr>Fra01januar2016</vt:lpstr>
      <vt:lpstr>Fra01januar2015</vt:lpstr>
      <vt:lpstr>Fra01januar2014</vt:lpstr>
      <vt:lpstr>Fra01januar2013</vt:lpstr>
      <vt:lpstr>Fra01januar2012</vt:lpstr>
      <vt:lpstr>Fra01mars2010</vt:lpstr>
      <vt:lpstr>Fra01mars2009</vt:lpstr>
      <vt:lpstr>Info</vt:lpstr>
      <vt:lpstr>'Fra 01.01.18-21.06.18'!KundeNavn</vt:lpstr>
      <vt:lpstr>'Fra 22.06.18 '!KundeNavn</vt:lpstr>
      <vt:lpstr>Fra01januar2012!KundeNavn</vt:lpstr>
      <vt:lpstr>Fra01januar2013!KundeNavn</vt:lpstr>
      <vt:lpstr>Fra01januar2014!KundeNavn</vt:lpstr>
      <vt:lpstr>Fra01januar2015!KundeNavn</vt:lpstr>
      <vt:lpstr>Fra01januar2016!KundeNavn</vt:lpstr>
      <vt:lpstr>Fra01januar2017!KundeNavn</vt:lpstr>
      <vt:lpstr>Fra01mars2010!KundeNavn</vt:lpstr>
      <vt:lpstr>KundeNavn</vt:lpstr>
      <vt:lpstr>'Fra 01.01.18-21.06.18'!Utskriftsområde</vt:lpstr>
      <vt:lpstr>'Fra 22.06.18 '!Utskriftsområde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Tone Ørjansen</cp:lastModifiedBy>
  <cp:lastPrinted>2018-03-09T13:53:39Z</cp:lastPrinted>
  <dcterms:created xsi:type="dcterms:W3CDTF">2010-12-10T08:56:21Z</dcterms:created>
  <dcterms:modified xsi:type="dcterms:W3CDTF">2019-01-16T12:21:33Z</dcterms:modified>
</cp:coreProperties>
</file>